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بان\"/>
    </mc:Choice>
  </mc:AlternateContent>
  <xr:revisionPtr revIDLastSave="0" documentId="13_ncr:1_{0016F86C-A8DB-45F7-A9C4-5958760DDF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E9" i="14"/>
  <c r="C9" i="14"/>
  <c r="K10" i="13"/>
  <c r="K9" i="13"/>
  <c r="K8" i="13"/>
  <c r="I10" i="13"/>
  <c r="G10" i="13"/>
  <c r="G9" i="13"/>
  <c r="G8" i="13"/>
  <c r="E10" i="13"/>
  <c r="K20" i="12"/>
  <c r="M20" i="12"/>
  <c r="O20" i="12"/>
  <c r="Q20" i="12"/>
  <c r="Q10" i="12"/>
  <c r="I20" i="12"/>
  <c r="G20" i="12"/>
  <c r="E20" i="12"/>
  <c r="C20" i="12"/>
  <c r="I9" i="12"/>
  <c r="I10" i="12"/>
  <c r="I11" i="12"/>
  <c r="I12" i="12"/>
  <c r="I13" i="12"/>
  <c r="I14" i="12"/>
  <c r="I15" i="12"/>
  <c r="I16" i="12"/>
  <c r="I17" i="12"/>
  <c r="I18" i="12"/>
  <c r="I19" i="12"/>
  <c r="I8" i="12"/>
  <c r="Q9" i="12"/>
  <c r="Q11" i="12"/>
  <c r="Q12" i="12"/>
  <c r="Q13" i="12"/>
  <c r="Q14" i="12"/>
  <c r="Q15" i="12"/>
  <c r="Q16" i="12"/>
  <c r="Q17" i="12"/>
  <c r="Q18" i="12"/>
  <c r="Q19" i="12"/>
  <c r="Q8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8" i="11"/>
  <c r="Q43" i="11"/>
  <c r="O43" i="11"/>
  <c r="M43" i="11"/>
  <c r="G43" i="11"/>
  <c r="E43" i="11"/>
  <c r="C43" i="11"/>
  <c r="I43" i="11" s="1"/>
  <c r="H54" i="10"/>
  <c r="M53" i="10"/>
  <c r="O53" i="10"/>
  <c r="Q5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8" i="10"/>
  <c r="I8" i="10"/>
  <c r="I53" i="10" s="1"/>
  <c r="E53" i="10"/>
  <c r="G53" i="10"/>
  <c r="I24" i="9"/>
  <c r="Q9" i="9"/>
  <c r="Q10" i="9"/>
  <c r="Q11" i="9"/>
  <c r="Q12" i="9"/>
  <c r="Q28" i="9" s="1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6" i="9"/>
  <c r="I27" i="9"/>
  <c r="I28" i="9"/>
  <c r="I8" i="9"/>
  <c r="H35" i="9"/>
  <c r="H29" i="9"/>
  <c r="E28" i="9"/>
  <c r="G28" i="9"/>
  <c r="M28" i="9"/>
  <c r="O28" i="9"/>
  <c r="S27" i="8"/>
  <c r="Q27" i="8"/>
  <c r="O27" i="8"/>
  <c r="M27" i="8"/>
  <c r="K27" i="8"/>
  <c r="I27" i="8"/>
  <c r="Q10" i="7"/>
  <c r="O10" i="7"/>
  <c r="M10" i="7"/>
  <c r="K10" i="7"/>
  <c r="I10" i="7"/>
  <c r="S10" i="7"/>
  <c r="S11" i="6"/>
  <c r="Q11" i="6"/>
  <c r="O11" i="6"/>
  <c r="M11" i="6"/>
  <c r="K11" i="6"/>
  <c r="AK13" i="3"/>
  <c r="AI13" i="3"/>
  <c r="AG13" i="3"/>
  <c r="AA13" i="3"/>
  <c r="W13" i="3"/>
  <c r="S13" i="3"/>
  <c r="Q13" i="3"/>
  <c r="Y26" i="1"/>
  <c r="E26" i="1"/>
  <c r="G26" i="1"/>
  <c r="K26" i="1"/>
  <c r="O26" i="1"/>
  <c r="U26" i="1"/>
  <c r="W26" i="1"/>
  <c r="K11" i="11" l="1"/>
  <c r="K15" i="11"/>
  <c r="K18" i="11"/>
  <c r="K22" i="11"/>
  <c r="K26" i="11"/>
  <c r="K30" i="11"/>
  <c r="K34" i="11"/>
  <c r="K38" i="11"/>
  <c r="K42" i="11"/>
  <c r="K10" i="11"/>
  <c r="K29" i="11"/>
  <c r="K37" i="11"/>
  <c r="K8" i="11"/>
  <c r="K21" i="11"/>
  <c r="K41" i="11"/>
  <c r="K9" i="11"/>
  <c r="K13" i="11"/>
  <c r="K17" i="11"/>
  <c r="K20" i="11"/>
  <c r="K24" i="11"/>
  <c r="K28" i="11"/>
  <c r="K32" i="11"/>
  <c r="K36" i="11"/>
  <c r="K40" i="11"/>
  <c r="K14" i="11"/>
  <c r="K25" i="11"/>
  <c r="K33" i="11"/>
  <c r="K39" i="11"/>
  <c r="K35" i="11"/>
  <c r="K31" i="11"/>
  <c r="K27" i="11"/>
  <c r="K23" i="11"/>
  <c r="K19" i="11"/>
  <c r="K16" i="11"/>
  <c r="K12" i="11"/>
  <c r="S43" i="11"/>
  <c r="U22" i="11" s="1"/>
  <c r="U27" i="11" l="1"/>
  <c r="U17" i="11"/>
  <c r="U32" i="11"/>
  <c r="U13" i="11"/>
  <c r="U38" i="11"/>
  <c r="U11" i="11"/>
  <c r="U8" i="11"/>
  <c r="U25" i="11"/>
  <c r="U37" i="11"/>
  <c r="U39" i="11"/>
  <c r="U23" i="11"/>
  <c r="U9" i="11"/>
  <c r="U15" i="11"/>
  <c r="U28" i="11"/>
  <c r="U14" i="11"/>
  <c r="U34" i="11"/>
  <c r="U18" i="11"/>
  <c r="U29" i="11"/>
  <c r="U35" i="11"/>
  <c r="U19" i="11"/>
  <c r="U41" i="11"/>
  <c r="U40" i="11"/>
  <c r="U24" i="11"/>
  <c r="U10" i="11"/>
  <c r="U30" i="11"/>
  <c r="U12" i="11"/>
  <c r="U21" i="11"/>
  <c r="U31" i="11"/>
  <c r="U16" i="11"/>
  <c r="U33" i="11"/>
  <c r="U36" i="11"/>
  <c r="U20" i="11"/>
  <c r="U42" i="11"/>
  <c r="U26" i="11"/>
  <c r="K43" i="11"/>
  <c r="U43" i="11"/>
</calcChain>
</file>

<file path=xl/sharedStrings.xml><?xml version="1.0" encoding="utf-8"?>
<sst xmlns="http://schemas.openxmlformats.org/spreadsheetml/2006/main" count="579" uniqueCount="156">
  <si>
    <t>صندوق سرمایه‌گذاری مشترک مدرسه کسب و کار صوفی رازی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</si>
  <si>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</si>
  <si>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</si>
  <si>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</si>
  <si>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</si>
  <si>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</si>
  <si>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</si>
  <si>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</si>
  <si>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</si>
  <si>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</si>
  <si>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</si>
  <si>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</si>
  <si>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</si>
  <si>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</si>
  <si>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</si>
  <si>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</si>
  <si>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پتروشیمی تندگویان</t>
  </si>
  <si>
    <t>توسعه حمل و نقل ریلی پارسیان</t>
  </si>
  <si>
    <t>حفاری شمال</t>
  </si>
  <si>
    <t>زغال سنگ پروده طبس</t>
  </si>
  <si>
    <t>سرمایه گذاری سیمان تامین</t>
  </si>
  <si>
    <t>سرمایه‌گذاری‌ سپه‌</t>
  </si>
  <si>
    <t>سرمایه‌گذاری‌ صنعت‌ نفت‌</t>
  </si>
  <si>
    <t>شرکت آهن و فولاد ارفع</t>
  </si>
  <si>
    <t>شیشه‌ قزوین‌</t>
  </si>
  <si>
    <t>صنایع شیمیایی کیمیاگران امروز</t>
  </si>
  <si>
    <t>فروسیلیس‌ ایران‌</t>
  </si>
  <si>
    <t>فولاد امیرکبیرکاشان</t>
  </si>
  <si>
    <t>مبین انرژی خلیج فارس</t>
  </si>
  <si>
    <t>نفت سپاهان</t>
  </si>
  <si>
    <t>کارخانجات‌ قند قزوین‌</t>
  </si>
  <si>
    <t>پتروشیمی زاگرس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</si>
  <si>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</si>
  <si>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</si>
  <si>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</si>
  <si>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</si>
  <si>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</si>
  <si>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</si>
  <si>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</si>
  <si>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</si>
  <si>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</si>
  <si>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اسنادخزانه-م14بودجه99-021025</t>
  </si>
  <si>
    <t>بله</t>
  </si>
  <si>
    <t>1400/01/08</t>
  </si>
  <si>
    <t>1402/10/25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</si>
  <si>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</si>
  <si>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</si>
  <si>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</si>
  <si>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</si>
  <si>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</si>
  <si>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</si>
  <si>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اسنادخزانه-م5بودجه99-020218</t>
  </si>
  <si>
    <t>1399/09/05</t>
  </si>
  <si>
    <t>1402/02/18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</si>
  <si>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</si>
  <si>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</si>
  <si>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</si>
  <si>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</si>
  <si>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</si>
  <si>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</si>
  <si>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</si>
  <si>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</si>
  <si>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</si>
  <si>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</si>
  <si>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</si>
  <si>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</si>
  <si>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</si>
  <si>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</si>
  <si>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</si>
  <si>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</si>
  <si>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بانک خاورمیانه آفریقا</t>
  </si>
  <si>
    <t>100910810707074884</t>
  </si>
  <si>
    <t>1401/08/14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</si>
  <si>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</si>
  <si>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</si>
  <si>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</si>
  <si>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</si>
  <si>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</si>
  <si>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</si>
  <si>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</si>
  <si>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</si>
  <si>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</si>
  <si>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</si>
  <si>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</si>
  <si>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</si>
  <si>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</si>
  <si>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</si>
  <si>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</si>
  <si>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</si>
  <si>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1401/03/04</t>
  </si>
  <si>
    <t>1401/04/21</t>
  </si>
  <si>
    <t>فرآورده‌های‌ تزریقی‌ ایران‌</t>
  </si>
  <si>
    <t>1401/03/29</t>
  </si>
  <si>
    <t>سیمان‌مازندران‌</t>
  </si>
  <si>
    <t>1400/12/24</t>
  </si>
  <si>
    <t>1401/04/29</t>
  </si>
  <si>
    <t>بانک تجارت</t>
  </si>
  <si>
    <t>1401/03/31</t>
  </si>
  <si>
    <t>1401/05/25</t>
  </si>
  <si>
    <t>گسترش نفت و گاز پارسیان</t>
  </si>
  <si>
    <t>1400/10/29</t>
  </si>
  <si>
    <t>1401/04/15</t>
  </si>
  <si>
    <t>1401/02/28</t>
  </si>
  <si>
    <t>1401/04/26</t>
  </si>
  <si>
    <t>تولید ژلاتین کپسول ایران</t>
  </si>
  <si>
    <t>1401/02/17</t>
  </si>
  <si>
    <t>1401/03/08</t>
  </si>
  <si>
    <t>1401/04/18</t>
  </si>
  <si>
    <t>1401/04/20</t>
  </si>
  <si>
    <t>بهای فروش</t>
  </si>
  <si>
    <t>ارزش دفتری</t>
  </si>
  <si>
    <t>سود و زیان ناشی از تغییر قیمت</t>
  </si>
  <si>
    <t>سود و زیان ناشی از فروش</t>
  </si>
  <si>
    <t>سخت آژند</t>
  </si>
  <si>
    <t>ح.زغال سنگ پروده طبس</t>
  </si>
  <si>
    <t>صندوق پالایشی یکم-سهام</t>
  </si>
  <si>
    <t>ح . سرمایه‌گذاری‌ سپه‌</t>
  </si>
  <si>
    <t>ملی‌ صنایع‌ مس‌ ایران‌</t>
  </si>
  <si>
    <t>سرمایه‌گذاری‌غدیر(هلدینگ‌</t>
  </si>
  <si>
    <t>ریل پرداز نو آفرین</t>
  </si>
  <si>
    <t>تمام سکه طرح جدید0012صادرات</t>
  </si>
  <si>
    <t>فولاد مبارکه اصفهان</t>
  </si>
  <si>
    <t>صندوق طلای عیار مفید</t>
  </si>
  <si>
    <t>توسعه‌معادن‌وفلزات‌</t>
  </si>
  <si>
    <t>سهامی ذوب آهن  اصفهان</t>
  </si>
  <si>
    <t>ذوب آهن اصفهان</t>
  </si>
  <si>
    <t>سنگ آهن گهرزمین</t>
  </si>
  <si>
    <t>توسعه سامانه ی نرم افزاری نگین</t>
  </si>
  <si>
    <t>اسنادخزانه-م11بودجه98-001013</t>
  </si>
  <si>
    <t>اسنادخزانه-م9بودجه98-000923</t>
  </si>
  <si>
    <t>اسنادخزانه-م14بودجه98-010318</t>
  </si>
  <si>
    <t>اسنادخزانه-م12بودجه98-001111</t>
  </si>
  <si>
    <t>اسنادخزانه-م17بودجه99-010226</t>
  </si>
  <si>
    <t>اسنادخزانه-م18بودجه99-010323</t>
  </si>
  <si>
    <t>اسنادخزانه-م4بودجه00-030522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</si>
  <si>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</si>
  <si>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</si>
  <si>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</si>
  <si>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</si>
  <si>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</si>
  <si>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</si>
  <si>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</si>
  <si>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</si>
  <si>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</si>
  <si>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</si>
  <si>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</si>
  <si>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</si>
  <si>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</si>
  <si>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</si>
  <si>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</si>
  <si>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1401/08/01</t>
  </si>
  <si>
    <t>-</t>
  </si>
  <si>
    <t>سایر</t>
  </si>
  <si>
    <t>از ابتدای سال مالی</t>
  </si>
  <si>
    <t xml:space="preserve"> 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</si>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</sst>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5" fontId="2" fillId="0" borderId="0" xfId="1" applyNumberFormat="1" applyFont="1"/>
    <xf numFmtId="0" fontId="4" fillId="0" borderId="1" xfId="0" applyFont="1" applyBorder="1"/>
    <xf numFmtId="37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34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8E53EF3-C49C-2D31-623C-1EAF8FB50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8F99-79F9-4932-84DA-FDEA593D5356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34</xdr:row>
                <xdr:rowOff>76200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4"/>
  <sheetViews>
    <sheetView rightToLeft="1" topLeftCell="A22" workbookViewId="0">
      <selection activeCell="A18" sqref="A18:XFD18"/>
    </sheetView>
  </sheetViews>
  <sheetFormatPr defaultRowHeight="24" x14ac:dyDescent="0.55000000000000004"/>
  <cols>
    <col min="1" max="1" width="30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4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 x14ac:dyDescent="0.55000000000000004">
      <c r="A6" s="17" t="s">
        <v>3</v>
      </c>
      <c r="C6" s="18" t="s">
        <v>75</v>
      </c>
      <c r="D6" s="18" t="s">
        <v>75</v>
      </c>
      <c r="E6" s="18" t="s">
        <v>75</v>
      </c>
      <c r="F6" s="18" t="s">
        <v>75</v>
      </c>
      <c r="G6" s="18" t="s">
        <v>75</v>
      </c>
      <c r="H6" s="18" t="s">
        <v>75</v>
      </c>
      <c r="I6" s="18" t="s">
        <v>75</v>
      </c>
      <c r="J6" s="18" t="s">
        <v>75</v>
      </c>
      <c r="K6" s="18" t="s">
        <v>75</v>
      </c>
      <c r="M6" s="18" t="s">
        <v>76</v>
      </c>
      <c r="N6" s="18" t="s">
        <v>76</v>
      </c>
      <c r="O6" s="18" t="s">
        <v>76</v>
      </c>
      <c r="P6" s="18" t="s">
        <v>76</v>
      </c>
      <c r="Q6" s="18" t="s">
        <v>76</v>
      </c>
      <c r="R6" s="18" t="s">
        <v>76</v>
      </c>
      <c r="S6" s="18" t="s">
        <v>76</v>
      </c>
      <c r="T6" s="18" t="s">
        <v>76</v>
      </c>
      <c r="U6" s="18" t="s">
        <v>76</v>
      </c>
    </row>
    <row r="7" spans="1:21" ht="24.75" x14ac:dyDescent="0.55000000000000004">
      <c r="A7" s="18" t="s">
        <v>3</v>
      </c>
      <c r="C7" s="18" t="s">
        <v>136</v>
      </c>
      <c r="E7" s="18" t="s">
        <v>137</v>
      </c>
      <c r="G7" s="18" t="s">
        <v>138</v>
      </c>
      <c r="I7" s="18" t="s">
        <v>60</v>
      </c>
      <c r="K7" s="18" t="s">
        <v>139</v>
      </c>
      <c r="M7" s="18" t="s">
        <v>136</v>
      </c>
      <c r="O7" s="18" t="s">
        <v>137</v>
      </c>
      <c r="Q7" s="18" t="s">
        <v>138</v>
      </c>
      <c r="S7" s="18" t="s">
        <v>60</v>
      </c>
      <c r="U7" s="18" t="s">
        <v>139</v>
      </c>
    </row>
    <row r="8" spans="1:21" x14ac:dyDescent="0.55000000000000004">
      <c r="A8" s="1" t="s">
        <v>18</v>
      </c>
      <c r="C8" s="11">
        <v>0</v>
      </c>
      <c r="D8" s="11"/>
      <c r="E8" s="11">
        <v>0</v>
      </c>
      <c r="F8" s="11"/>
      <c r="G8" s="11">
        <v>-73145900</v>
      </c>
      <c r="H8" s="11"/>
      <c r="I8" s="11">
        <f>C8+E8+G8</f>
        <v>-73145900</v>
      </c>
      <c r="J8" s="11"/>
      <c r="K8" s="8">
        <f t="shared" ref="K8:K42" si="0">I8/$I$43</f>
        <v>-4.5266051024757566E-2</v>
      </c>
      <c r="L8" s="11"/>
      <c r="M8" s="11">
        <v>40736950</v>
      </c>
      <c r="N8" s="11"/>
      <c r="O8" s="11">
        <v>0</v>
      </c>
      <c r="P8" s="11"/>
      <c r="Q8" s="11">
        <v>-181621510</v>
      </c>
      <c r="R8" s="11"/>
      <c r="S8" s="11">
        <f>M8+O8+Q8</f>
        <v>-140884560</v>
      </c>
      <c r="T8" s="11"/>
      <c r="U8" s="8">
        <f t="shared" ref="U8:U42" si="1">S8/$S$43</f>
        <v>4.5830608204740136E-2</v>
      </c>
    </row>
    <row r="9" spans="1:21" x14ac:dyDescent="0.55000000000000004">
      <c r="A9" s="1" t="s">
        <v>21</v>
      </c>
      <c r="C9" s="11">
        <v>0</v>
      </c>
      <c r="D9" s="11"/>
      <c r="E9" s="11">
        <v>59821763</v>
      </c>
      <c r="F9" s="11"/>
      <c r="G9" s="11">
        <v>0</v>
      </c>
      <c r="H9" s="11"/>
      <c r="I9" s="11">
        <f t="shared" ref="I9:I43" si="2">C9+E9+G9</f>
        <v>59821763</v>
      </c>
      <c r="J9" s="11"/>
      <c r="K9" s="8">
        <f t="shared" si="0"/>
        <v>3.7020461520727126E-2</v>
      </c>
      <c r="L9" s="11"/>
      <c r="M9" s="11">
        <v>0</v>
      </c>
      <c r="N9" s="11"/>
      <c r="O9" s="11">
        <v>73379667</v>
      </c>
      <c r="P9" s="11"/>
      <c r="Q9" s="11">
        <v>25003757</v>
      </c>
      <c r="R9" s="11"/>
      <c r="S9" s="11">
        <f t="shared" ref="S9:S42" si="3">M9+O9+Q9</f>
        <v>98383424</v>
      </c>
      <c r="T9" s="11"/>
      <c r="U9" s="8">
        <f t="shared" si="1"/>
        <v>-3.2004728972321934E-2</v>
      </c>
    </row>
    <row r="10" spans="1:21" x14ac:dyDescent="0.55000000000000004">
      <c r="A10" s="1" t="s">
        <v>20</v>
      </c>
      <c r="C10" s="11">
        <v>0</v>
      </c>
      <c r="D10" s="11"/>
      <c r="E10" s="11">
        <v>102859394</v>
      </c>
      <c r="F10" s="11"/>
      <c r="G10" s="11">
        <v>0</v>
      </c>
      <c r="H10" s="11"/>
      <c r="I10" s="11">
        <f t="shared" si="2"/>
        <v>102859394</v>
      </c>
      <c r="J10" s="11"/>
      <c r="K10" s="8">
        <f t="shared" si="0"/>
        <v>6.3654129311138993E-2</v>
      </c>
      <c r="L10" s="11"/>
      <c r="M10" s="11">
        <v>206728200</v>
      </c>
      <c r="N10" s="11"/>
      <c r="O10" s="11">
        <v>4034639</v>
      </c>
      <c r="P10" s="11"/>
      <c r="Q10" s="11">
        <v>4353368</v>
      </c>
      <c r="R10" s="11"/>
      <c r="S10" s="11">
        <f t="shared" si="3"/>
        <v>215116207</v>
      </c>
      <c r="T10" s="11"/>
      <c r="U10" s="8">
        <f t="shared" si="1"/>
        <v>-6.9978616546105391E-2</v>
      </c>
    </row>
    <row r="11" spans="1:21" x14ac:dyDescent="0.55000000000000004">
      <c r="A11" s="1" t="s">
        <v>113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2"/>
        <v>0</v>
      </c>
      <c r="J11" s="11"/>
      <c r="K11" s="8">
        <f t="shared" si="0"/>
        <v>0</v>
      </c>
      <c r="L11" s="11"/>
      <c r="M11" s="11">
        <v>0</v>
      </c>
      <c r="N11" s="11"/>
      <c r="O11" s="11">
        <v>0</v>
      </c>
      <c r="P11" s="11"/>
      <c r="Q11" s="11">
        <v>-107673388</v>
      </c>
      <c r="R11" s="11"/>
      <c r="S11" s="11">
        <f t="shared" si="3"/>
        <v>-107673388</v>
      </c>
      <c r="T11" s="11"/>
      <c r="U11" s="8">
        <f t="shared" si="1"/>
        <v>3.5026811025317239E-2</v>
      </c>
    </row>
    <row r="12" spans="1:21" x14ac:dyDescent="0.55000000000000004">
      <c r="A12" s="1" t="s">
        <v>27</v>
      </c>
      <c r="C12" s="11">
        <v>0</v>
      </c>
      <c r="D12" s="11"/>
      <c r="E12" s="11">
        <v>-6890714</v>
      </c>
      <c r="F12" s="11"/>
      <c r="G12" s="11">
        <v>0</v>
      </c>
      <c r="H12" s="11"/>
      <c r="I12" s="11">
        <f t="shared" si="2"/>
        <v>-6890714</v>
      </c>
      <c r="J12" s="11"/>
      <c r="K12" s="8">
        <f t="shared" si="0"/>
        <v>-4.264291115715458E-3</v>
      </c>
      <c r="L12" s="11"/>
      <c r="M12" s="11">
        <v>52699400</v>
      </c>
      <c r="N12" s="11"/>
      <c r="O12" s="11">
        <v>-513954553</v>
      </c>
      <c r="P12" s="11"/>
      <c r="Q12" s="11">
        <v>-22556573</v>
      </c>
      <c r="R12" s="11"/>
      <c r="S12" s="11">
        <f t="shared" si="3"/>
        <v>-483811726</v>
      </c>
      <c r="T12" s="11"/>
      <c r="U12" s="8">
        <f t="shared" si="1"/>
        <v>0.15738691066760677</v>
      </c>
    </row>
    <row r="13" spans="1:21" x14ac:dyDescent="0.55000000000000004">
      <c r="A13" s="1" t="s">
        <v>30</v>
      </c>
      <c r="C13" s="11">
        <v>0</v>
      </c>
      <c r="D13" s="11"/>
      <c r="E13" s="11">
        <v>149320906</v>
      </c>
      <c r="F13" s="11"/>
      <c r="G13" s="11">
        <v>0</v>
      </c>
      <c r="H13" s="11"/>
      <c r="I13" s="11">
        <f t="shared" si="2"/>
        <v>149320906</v>
      </c>
      <c r="J13" s="11"/>
      <c r="K13" s="8">
        <f t="shared" si="0"/>
        <v>9.2406652321716298E-2</v>
      </c>
      <c r="L13" s="11"/>
      <c r="M13" s="11">
        <v>210725100</v>
      </c>
      <c r="N13" s="11"/>
      <c r="O13" s="11">
        <v>129541478</v>
      </c>
      <c r="P13" s="11"/>
      <c r="Q13" s="11">
        <v>149452838</v>
      </c>
      <c r="R13" s="11"/>
      <c r="S13" s="11">
        <f t="shared" si="3"/>
        <v>489719416</v>
      </c>
      <c r="T13" s="11"/>
      <c r="U13" s="8">
        <f t="shared" si="1"/>
        <v>-0.15930871832193783</v>
      </c>
    </row>
    <row r="14" spans="1:21" x14ac:dyDescent="0.55000000000000004">
      <c r="A14" s="1" t="s">
        <v>26</v>
      </c>
      <c r="C14" s="11">
        <v>0</v>
      </c>
      <c r="D14" s="11"/>
      <c r="E14" s="11">
        <v>172337852</v>
      </c>
      <c r="F14" s="11"/>
      <c r="G14" s="11">
        <v>0</v>
      </c>
      <c r="H14" s="11"/>
      <c r="I14" s="11">
        <f t="shared" si="2"/>
        <v>172337852</v>
      </c>
      <c r="J14" s="11"/>
      <c r="K14" s="8">
        <f t="shared" si="0"/>
        <v>0.10665059835382595</v>
      </c>
      <c r="L14" s="11"/>
      <c r="M14" s="11">
        <v>142774800</v>
      </c>
      <c r="N14" s="11"/>
      <c r="O14" s="11">
        <v>-106785413</v>
      </c>
      <c r="P14" s="11"/>
      <c r="Q14" s="11">
        <v>15619130</v>
      </c>
      <c r="R14" s="11"/>
      <c r="S14" s="11">
        <f t="shared" si="3"/>
        <v>51608517</v>
      </c>
      <c r="T14" s="11"/>
      <c r="U14" s="8">
        <f t="shared" si="1"/>
        <v>-1.6788565919889809E-2</v>
      </c>
    </row>
    <row r="15" spans="1:21" x14ac:dyDescent="0.55000000000000004">
      <c r="A15" s="1" t="s">
        <v>22</v>
      </c>
      <c r="C15" s="11">
        <v>0</v>
      </c>
      <c r="D15" s="11"/>
      <c r="E15" s="11">
        <v>99478761</v>
      </c>
      <c r="F15" s="11"/>
      <c r="G15" s="11">
        <v>0</v>
      </c>
      <c r="H15" s="11"/>
      <c r="I15" s="11">
        <f t="shared" si="2"/>
        <v>99478761</v>
      </c>
      <c r="J15" s="11"/>
      <c r="K15" s="8">
        <f t="shared" si="0"/>
        <v>6.1562037944787922E-2</v>
      </c>
      <c r="L15" s="11"/>
      <c r="M15" s="11">
        <v>160891000</v>
      </c>
      <c r="N15" s="11"/>
      <c r="O15" s="11">
        <v>-454723989</v>
      </c>
      <c r="P15" s="11"/>
      <c r="Q15" s="11">
        <v>-17325912</v>
      </c>
      <c r="R15" s="11"/>
      <c r="S15" s="11">
        <f t="shared" si="3"/>
        <v>-311158901</v>
      </c>
      <c r="T15" s="11"/>
      <c r="U15" s="8">
        <f t="shared" si="1"/>
        <v>0.10122189174703405</v>
      </c>
    </row>
    <row r="16" spans="1:21" x14ac:dyDescent="0.55000000000000004">
      <c r="A16" s="1" t="s">
        <v>23</v>
      </c>
      <c r="C16" s="11">
        <v>0</v>
      </c>
      <c r="D16" s="11"/>
      <c r="E16" s="11">
        <v>171712943</v>
      </c>
      <c r="F16" s="11"/>
      <c r="G16" s="11">
        <v>0</v>
      </c>
      <c r="H16" s="11"/>
      <c r="I16" s="11">
        <f t="shared" si="2"/>
        <v>171712943</v>
      </c>
      <c r="J16" s="11"/>
      <c r="K16" s="8">
        <f t="shared" si="0"/>
        <v>0.1062638758898214</v>
      </c>
      <c r="L16" s="11"/>
      <c r="M16" s="11">
        <v>94148400</v>
      </c>
      <c r="N16" s="11"/>
      <c r="O16" s="11">
        <v>-37744866</v>
      </c>
      <c r="P16" s="11"/>
      <c r="Q16" s="11">
        <v>-245723855</v>
      </c>
      <c r="R16" s="11"/>
      <c r="S16" s="11">
        <f t="shared" si="3"/>
        <v>-189320321</v>
      </c>
      <c r="T16" s="11"/>
      <c r="U16" s="8">
        <f t="shared" si="1"/>
        <v>6.1587057211568368E-2</v>
      </c>
    </row>
    <row r="17" spans="1:21" x14ac:dyDescent="0.55000000000000004">
      <c r="A17" s="1" t="s">
        <v>115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2"/>
        <v>0</v>
      </c>
      <c r="J17" s="11"/>
      <c r="K17" s="8">
        <f t="shared" si="0"/>
        <v>0</v>
      </c>
      <c r="L17" s="11"/>
      <c r="M17" s="11">
        <v>0</v>
      </c>
      <c r="N17" s="11"/>
      <c r="O17" s="11">
        <v>0</v>
      </c>
      <c r="P17" s="11"/>
      <c r="Q17" s="11">
        <v>36360205</v>
      </c>
      <c r="R17" s="11"/>
      <c r="S17" s="11">
        <f t="shared" si="3"/>
        <v>36360205</v>
      </c>
      <c r="T17" s="11"/>
      <c r="U17" s="8">
        <f t="shared" si="1"/>
        <v>-1.1828196855631542E-2</v>
      </c>
    </row>
    <row r="18" spans="1:21" x14ac:dyDescent="0.55000000000000004">
      <c r="A18" s="1" t="s">
        <v>104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2"/>
        <v>0</v>
      </c>
      <c r="J18" s="11"/>
      <c r="K18" s="8">
        <f t="shared" si="0"/>
        <v>0</v>
      </c>
      <c r="L18" s="11"/>
      <c r="M18" s="11">
        <v>21884200</v>
      </c>
      <c r="N18" s="11"/>
      <c r="O18" s="11">
        <v>0</v>
      </c>
      <c r="P18" s="11"/>
      <c r="Q18" s="11">
        <v>79408124</v>
      </c>
      <c r="R18" s="11"/>
      <c r="S18" s="11">
        <f t="shared" si="3"/>
        <v>101292324</v>
      </c>
      <c r="T18" s="11"/>
      <c r="U18" s="8">
        <f t="shared" si="1"/>
        <v>-3.2951011916363272E-2</v>
      </c>
    </row>
    <row r="19" spans="1:21" x14ac:dyDescent="0.55000000000000004">
      <c r="A19" s="1" t="s">
        <v>99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2"/>
        <v>0</v>
      </c>
      <c r="J19" s="11"/>
      <c r="K19" s="8">
        <f t="shared" si="0"/>
        <v>0</v>
      </c>
      <c r="L19" s="11"/>
      <c r="M19" s="11">
        <v>92482470</v>
      </c>
      <c r="N19" s="11"/>
      <c r="O19" s="11">
        <v>0</v>
      </c>
      <c r="P19" s="11"/>
      <c r="Q19" s="11">
        <v>-39383379</v>
      </c>
      <c r="R19" s="11"/>
      <c r="S19" s="11">
        <f t="shared" si="3"/>
        <v>53099091</v>
      </c>
      <c r="T19" s="11"/>
      <c r="U19" s="8">
        <f t="shared" si="1"/>
        <v>-1.7273458749836341E-2</v>
      </c>
    </row>
    <row r="20" spans="1:21" x14ac:dyDescent="0.55000000000000004">
      <c r="A20" s="1" t="s">
        <v>117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2"/>
        <v>0</v>
      </c>
      <c r="J20" s="11"/>
      <c r="K20" s="8">
        <f t="shared" si="0"/>
        <v>0</v>
      </c>
      <c r="L20" s="11"/>
      <c r="M20" s="11">
        <v>0</v>
      </c>
      <c r="N20" s="11"/>
      <c r="O20" s="11">
        <v>0</v>
      </c>
      <c r="P20" s="11"/>
      <c r="Q20" s="11">
        <v>-50927251</v>
      </c>
      <c r="R20" s="11"/>
      <c r="S20" s="11">
        <f t="shared" si="3"/>
        <v>-50927251</v>
      </c>
      <c r="T20" s="11"/>
      <c r="U20" s="8">
        <f t="shared" si="1"/>
        <v>1.6566945927399428E-2</v>
      </c>
    </row>
    <row r="21" spans="1:21" x14ac:dyDescent="0.55000000000000004">
      <c r="A21" s="1" t="s">
        <v>118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2"/>
        <v>0</v>
      </c>
      <c r="J21" s="11"/>
      <c r="K21" s="8">
        <f t="shared" si="0"/>
        <v>0</v>
      </c>
      <c r="L21" s="11"/>
      <c r="M21" s="11">
        <v>0</v>
      </c>
      <c r="N21" s="11"/>
      <c r="O21" s="11">
        <v>0</v>
      </c>
      <c r="P21" s="11"/>
      <c r="Q21" s="11">
        <v>-95612206</v>
      </c>
      <c r="R21" s="11"/>
      <c r="S21" s="11">
        <f t="shared" si="3"/>
        <v>-95612206</v>
      </c>
      <c r="T21" s="11"/>
      <c r="U21" s="8">
        <f t="shared" si="1"/>
        <v>3.1103234824148961E-2</v>
      </c>
    </row>
    <row r="22" spans="1:21" x14ac:dyDescent="0.55000000000000004">
      <c r="A22" s="1" t="s">
        <v>28</v>
      </c>
      <c r="C22" s="11">
        <v>0</v>
      </c>
      <c r="D22" s="11"/>
      <c r="E22" s="11">
        <v>332113497</v>
      </c>
      <c r="F22" s="11"/>
      <c r="G22" s="11">
        <v>0</v>
      </c>
      <c r="H22" s="11"/>
      <c r="I22" s="11">
        <f t="shared" si="2"/>
        <v>332113497</v>
      </c>
      <c r="J22" s="11"/>
      <c r="K22" s="8">
        <f t="shared" si="0"/>
        <v>0.20552712457174863</v>
      </c>
      <c r="L22" s="11"/>
      <c r="M22" s="11">
        <v>341555500</v>
      </c>
      <c r="N22" s="11"/>
      <c r="O22" s="11">
        <v>294658546</v>
      </c>
      <c r="P22" s="11"/>
      <c r="Q22" s="11">
        <v>32669754</v>
      </c>
      <c r="R22" s="11"/>
      <c r="S22" s="11">
        <f t="shared" si="3"/>
        <v>668883800</v>
      </c>
      <c r="T22" s="11"/>
      <c r="U22" s="8">
        <f t="shared" si="1"/>
        <v>-0.21759198717231867</v>
      </c>
    </row>
    <row r="23" spans="1:21" x14ac:dyDescent="0.55000000000000004">
      <c r="A23" s="1" t="s">
        <v>119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2"/>
        <v>0</v>
      </c>
      <c r="J23" s="11"/>
      <c r="K23" s="8">
        <f t="shared" si="0"/>
        <v>0</v>
      </c>
      <c r="L23" s="11"/>
      <c r="M23" s="11">
        <v>0</v>
      </c>
      <c r="N23" s="11"/>
      <c r="O23" s="11">
        <v>0</v>
      </c>
      <c r="P23" s="11"/>
      <c r="Q23" s="11">
        <v>-3782784537</v>
      </c>
      <c r="R23" s="11"/>
      <c r="S23" s="11">
        <f t="shared" si="3"/>
        <v>-3782784537</v>
      </c>
      <c r="T23" s="11"/>
      <c r="U23" s="8">
        <f t="shared" si="1"/>
        <v>1.2305629235609374</v>
      </c>
    </row>
    <row r="24" spans="1:21" x14ac:dyDescent="0.55000000000000004">
      <c r="A24" s="1" t="s">
        <v>120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2"/>
        <v>0</v>
      </c>
      <c r="J24" s="11"/>
      <c r="K24" s="8">
        <f t="shared" si="0"/>
        <v>0</v>
      </c>
      <c r="L24" s="11"/>
      <c r="M24" s="11">
        <v>0</v>
      </c>
      <c r="N24" s="11"/>
      <c r="O24" s="11">
        <v>0</v>
      </c>
      <c r="P24" s="11"/>
      <c r="Q24" s="11">
        <v>3217250</v>
      </c>
      <c r="R24" s="11"/>
      <c r="S24" s="11">
        <f t="shared" si="3"/>
        <v>3217250</v>
      </c>
      <c r="T24" s="11"/>
      <c r="U24" s="8">
        <f t="shared" si="1"/>
        <v>-1.0465910831300477E-3</v>
      </c>
    </row>
    <row r="25" spans="1:21" x14ac:dyDescent="0.55000000000000004">
      <c r="A25" s="1" t="s">
        <v>93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2"/>
        <v>0</v>
      </c>
      <c r="J25" s="11"/>
      <c r="K25" s="8">
        <f t="shared" si="0"/>
        <v>0</v>
      </c>
      <c r="L25" s="11"/>
      <c r="M25" s="11">
        <v>305692000</v>
      </c>
      <c r="N25" s="11"/>
      <c r="O25" s="11">
        <v>0</v>
      </c>
      <c r="P25" s="11"/>
      <c r="Q25" s="11">
        <v>681449714</v>
      </c>
      <c r="R25" s="11"/>
      <c r="S25" s="11">
        <f t="shared" si="3"/>
        <v>987141714</v>
      </c>
      <c r="T25" s="11"/>
      <c r="U25" s="8">
        <f t="shared" si="1"/>
        <v>-0.32112323122483855</v>
      </c>
    </row>
    <row r="26" spans="1:21" x14ac:dyDescent="0.55000000000000004">
      <c r="A26" s="1" t="s">
        <v>15</v>
      </c>
      <c r="C26" s="11">
        <v>0</v>
      </c>
      <c r="D26" s="11"/>
      <c r="E26" s="11">
        <v>-6636953</v>
      </c>
      <c r="F26" s="11"/>
      <c r="G26" s="11">
        <v>0</v>
      </c>
      <c r="H26" s="11"/>
      <c r="I26" s="11">
        <f t="shared" si="2"/>
        <v>-6636953</v>
      </c>
      <c r="J26" s="11"/>
      <c r="K26" s="8">
        <f t="shared" si="0"/>
        <v>-4.1072521241370709E-3</v>
      </c>
      <c r="L26" s="11"/>
      <c r="M26" s="11">
        <v>41975000</v>
      </c>
      <c r="N26" s="11"/>
      <c r="O26" s="11">
        <v>-22238344</v>
      </c>
      <c r="P26" s="11"/>
      <c r="Q26" s="11">
        <v>5037475</v>
      </c>
      <c r="R26" s="11"/>
      <c r="S26" s="11">
        <f t="shared" si="3"/>
        <v>24774131</v>
      </c>
      <c r="T26" s="11"/>
      <c r="U26" s="8">
        <f t="shared" si="1"/>
        <v>-8.0591761898813254E-3</v>
      </c>
    </row>
    <row r="27" spans="1:21" x14ac:dyDescent="0.55000000000000004">
      <c r="A27" s="1" t="s">
        <v>29</v>
      </c>
      <c r="C27" s="11">
        <v>0</v>
      </c>
      <c r="D27" s="11"/>
      <c r="E27" s="11">
        <v>75948168</v>
      </c>
      <c r="F27" s="11"/>
      <c r="G27" s="11">
        <v>0</v>
      </c>
      <c r="H27" s="11"/>
      <c r="I27" s="11">
        <f t="shared" si="2"/>
        <v>75948168</v>
      </c>
      <c r="J27" s="11"/>
      <c r="K27" s="8">
        <f t="shared" si="0"/>
        <v>4.7000223497487344E-2</v>
      </c>
      <c r="L27" s="11"/>
      <c r="M27" s="11">
        <v>164131200</v>
      </c>
      <c r="N27" s="11"/>
      <c r="O27" s="11">
        <v>-16927682</v>
      </c>
      <c r="P27" s="11"/>
      <c r="Q27" s="11">
        <v>-21257615</v>
      </c>
      <c r="R27" s="11"/>
      <c r="S27" s="11">
        <f t="shared" si="3"/>
        <v>125945903</v>
      </c>
      <c r="T27" s="11"/>
      <c r="U27" s="8">
        <f t="shared" si="1"/>
        <v>-4.0970971804044423E-2</v>
      </c>
    </row>
    <row r="28" spans="1:21" x14ac:dyDescent="0.55000000000000004">
      <c r="A28" s="1" t="s">
        <v>17</v>
      </c>
      <c r="C28" s="11">
        <v>0</v>
      </c>
      <c r="D28" s="11"/>
      <c r="E28" s="11">
        <v>98563636</v>
      </c>
      <c r="F28" s="11"/>
      <c r="G28" s="11">
        <v>0</v>
      </c>
      <c r="H28" s="11"/>
      <c r="I28" s="11">
        <f t="shared" si="2"/>
        <v>98563636</v>
      </c>
      <c r="J28" s="11"/>
      <c r="K28" s="8">
        <f t="shared" si="0"/>
        <v>6.0995716456583783E-2</v>
      </c>
      <c r="L28" s="11"/>
      <c r="M28" s="11">
        <v>0</v>
      </c>
      <c r="N28" s="11"/>
      <c r="O28" s="11">
        <v>105717661</v>
      </c>
      <c r="P28" s="11"/>
      <c r="Q28" s="11">
        <v>329829766</v>
      </c>
      <c r="R28" s="11"/>
      <c r="S28" s="11">
        <f t="shared" si="3"/>
        <v>435547427</v>
      </c>
      <c r="T28" s="11"/>
      <c r="U28" s="8">
        <f t="shared" si="1"/>
        <v>-0.1416862392970504</v>
      </c>
    </row>
    <row r="29" spans="1:21" x14ac:dyDescent="0.55000000000000004">
      <c r="A29" s="1" t="s">
        <v>121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2"/>
        <v>0</v>
      </c>
      <c r="J29" s="11"/>
      <c r="K29" s="8">
        <f t="shared" si="0"/>
        <v>0</v>
      </c>
      <c r="L29" s="11"/>
      <c r="M29" s="11">
        <v>0</v>
      </c>
      <c r="N29" s="11"/>
      <c r="O29" s="11">
        <v>0</v>
      </c>
      <c r="P29" s="11"/>
      <c r="Q29" s="11">
        <v>-80360597</v>
      </c>
      <c r="R29" s="11"/>
      <c r="S29" s="11">
        <f t="shared" si="3"/>
        <v>-80360597</v>
      </c>
      <c r="T29" s="11"/>
      <c r="U29" s="8">
        <f t="shared" si="1"/>
        <v>2.6141793225645277E-2</v>
      </c>
    </row>
    <row r="30" spans="1:21" x14ac:dyDescent="0.55000000000000004">
      <c r="A30" s="1" t="s">
        <v>25</v>
      </c>
      <c r="C30" s="11">
        <v>0</v>
      </c>
      <c r="D30" s="11"/>
      <c r="E30" s="11">
        <v>29297374</v>
      </c>
      <c r="F30" s="11"/>
      <c r="G30" s="11">
        <v>0</v>
      </c>
      <c r="H30" s="11"/>
      <c r="I30" s="11">
        <f t="shared" si="2"/>
        <v>29297374</v>
      </c>
      <c r="J30" s="11"/>
      <c r="K30" s="8">
        <f t="shared" si="0"/>
        <v>1.8130564069556949E-2</v>
      </c>
      <c r="L30" s="11"/>
      <c r="M30" s="11">
        <v>20867962</v>
      </c>
      <c r="N30" s="11"/>
      <c r="O30" s="11">
        <v>-190181576</v>
      </c>
      <c r="P30" s="11"/>
      <c r="Q30" s="11">
        <v>-149849183</v>
      </c>
      <c r="R30" s="11"/>
      <c r="S30" s="11">
        <f t="shared" si="3"/>
        <v>-319162797</v>
      </c>
      <c r="T30" s="11"/>
      <c r="U30" s="8">
        <f t="shared" si="1"/>
        <v>0.10382560802146104</v>
      </c>
    </row>
    <row r="31" spans="1:21" x14ac:dyDescent="0.55000000000000004">
      <c r="A31" s="1" t="s">
        <v>122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2"/>
        <v>0</v>
      </c>
      <c r="J31" s="11"/>
      <c r="K31" s="8">
        <f t="shared" si="0"/>
        <v>0</v>
      </c>
      <c r="L31" s="11"/>
      <c r="M31" s="11">
        <v>0</v>
      </c>
      <c r="N31" s="11"/>
      <c r="O31" s="11">
        <v>0</v>
      </c>
      <c r="P31" s="11"/>
      <c r="Q31" s="11">
        <v>114242620</v>
      </c>
      <c r="R31" s="11"/>
      <c r="S31" s="11">
        <f t="shared" si="3"/>
        <v>114242620</v>
      </c>
      <c r="T31" s="11"/>
      <c r="U31" s="8">
        <f t="shared" si="1"/>
        <v>-3.7163822334420532E-2</v>
      </c>
    </row>
    <row r="32" spans="1:21" x14ac:dyDescent="0.55000000000000004">
      <c r="A32" s="1" t="s">
        <v>123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2"/>
        <v>0</v>
      </c>
      <c r="J32" s="11"/>
      <c r="K32" s="8">
        <f t="shared" si="0"/>
        <v>0</v>
      </c>
      <c r="L32" s="11"/>
      <c r="M32" s="11">
        <v>0</v>
      </c>
      <c r="N32" s="11"/>
      <c r="O32" s="11">
        <v>0</v>
      </c>
      <c r="P32" s="11"/>
      <c r="Q32" s="11">
        <v>50566312</v>
      </c>
      <c r="R32" s="11"/>
      <c r="S32" s="11">
        <f t="shared" si="3"/>
        <v>50566312</v>
      </c>
      <c r="T32" s="11"/>
      <c r="U32" s="8">
        <f t="shared" si="1"/>
        <v>-1.6449530265279955E-2</v>
      </c>
    </row>
    <row r="33" spans="1:21" x14ac:dyDescent="0.55000000000000004">
      <c r="A33" s="1" t="s">
        <v>16</v>
      </c>
      <c r="C33" s="11">
        <v>0</v>
      </c>
      <c r="D33" s="11"/>
      <c r="E33" s="11">
        <v>147087193</v>
      </c>
      <c r="F33" s="11"/>
      <c r="G33" s="11">
        <v>0</v>
      </c>
      <c r="H33" s="11"/>
      <c r="I33" s="11">
        <f t="shared" si="2"/>
        <v>147087193</v>
      </c>
      <c r="J33" s="11"/>
      <c r="K33" s="8">
        <f t="shared" si="0"/>
        <v>9.1024327862892704E-2</v>
      </c>
      <c r="L33" s="11"/>
      <c r="M33" s="11">
        <v>235152500</v>
      </c>
      <c r="N33" s="11"/>
      <c r="O33" s="11">
        <v>-170007123</v>
      </c>
      <c r="P33" s="11"/>
      <c r="Q33" s="11">
        <v>-55004657</v>
      </c>
      <c r="R33" s="11"/>
      <c r="S33" s="11">
        <f t="shared" si="3"/>
        <v>10140720</v>
      </c>
      <c r="T33" s="11"/>
      <c r="U33" s="8">
        <f t="shared" si="1"/>
        <v>-3.2988381781081785E-3</v>
      </c>
    </row>
    <row r="34" spans="1:21" x14ac:dyDescent="0.55000000000000004">
      <c r="A34" s="1" t="s">
        <v>124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2"/>
        <v>0</v>
      </c>
      <c r="J34" s="11"/>
      <c r="K34" s="8">
        <f t="shared" si="0"/>
        <v>0</v>
      </c>
      <c r="L34" s="11"/>
      <c r="M34" s="11">
        <v>0</v>
      </c>
      <c r="N34" s="11"/>
      <c r="O34" s="11">
        <v>0</v>
      </c>
      <c r="P34" s="11"/>
      <c r="Q34" s="11">
        <v>-61330329</v>
      </c>
      <c r="R34" s="11"/>
      <c r="S34" s="11">
        <f t="shared" si="3"/>
        <v>-61330329</v>
      </c>
      <c r="T34" s="11"/>
      <c r="U34" s="8">
        <f t="shared" si="1"/>
        <v>1.9951130765974722E-2</v>
      </c>
    </row>
    <row r="35" spans="1:21" x14ac:dyDescent="0.55000000000000004">
      <c r="A35" s="1" t="s">
        <v>96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2"/>
        <v>0</v>
      </c>
      <c r="J35" s="11"/>
      <c r="K35" s="8">
        <f t="shared" si="0"/>
        <v>0</v>
      </c>
      <c r="L35" s="11"/>
      <c r="M35" s="11">
        <v>13823900</v>
      </c>
      <c r="N35" s="11"/>
      <c r="O35" s="11">
        <v>0</v>
      </c>
      <c r="P35" s="11"/>
      <c r="Q35" s="11">
        <v>-588661058</v>
      </c>
      <c r="R35" s="11"/>
      <c r="S35" s="11">
        <f t="shared" si="3"/>
        <v>-574837158</v>
      </c>
      <c r="T35" s="11"/>
      <c r="U35" s="8">
        <f t="shared" si="1"/>
        <v>0.1869980398833222</v>
      </c>
    </row>
    <row r="36" spans="1:21" x14ac:dyDescent="0.55000000000000004">
      <c r="A36" s="1" t="s">
        <v>125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2"/>
        <v>0</v>
      </c>
      <c r="J36" s="11"/>
      <c r="K36" s="8">
        <f t="shared" si="0"/>
        <v>0</v>
      </c>
      <c r="L36" s="11"/>
      <c r="M36" s="11">
        <v>0</v>
      </c>
      <c r="N36" s="11"/>
      <c r="O36" s="11">
        <v>0</v>
      </c>
      <c r="P36" s="11"/>
      <c r="Q36" s="11">
        <v>-275854405</v>
      </c>
      <c r="R36" s="11"/>
      <c r="S36" s="11">
        <f t="shared" si="3"/>
        <v>-275854405</v>
      </c>
      <c r="T36" s="11"/>
      <c r="U36" s="8">
        <f t="shared" si="1"/>
        <v>8.9737123479724873E-2</v>
      </c>
    </row>
    <row r="37" spans="1:21" x14ac:dyDescent="0.55000000000000004">
      <c r="A37" s="1" t="s">
        <v>126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2"/>
        <v>0</v>
      </c>
      <c r="J37" s="11"/>
      <c r="K37" s="8">
        <f t="shared" si="0"/>
        <v>0</v>
      </c>
      <c r="L37" s="11"/>
      <c r="M37" s="11">
        <v>0</v>
      </c>
      <c r="N37" s="11"/>
      <c r="O37" s="11">
        <v>0</v>
      </c>
      <c r="P37" s="11"/>
      <c r="Q37" s="11">
        <v>-166405601</v>
      </c>
      <c r="R37" s="11"/>
      <c r="S37" s="11">
        <f t="shared" si="3"/>
        <v>-166405601</v>
      </c>
      <c r="T37" s="11"/>
      <c r="U37" s="8">
        <f t="shared" si="1"/>
        <v>5.4132758781411626E-2</v>
      </c>
    </row>
    <row r="38" spans="1:21" x14ac:dyDescent="0.55000000000000004">
      <c r="A38" s="1" t="s">
        <v>91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2"/>
        <v>0</v>
      </c>
      <c r="J38" s="11"/>
      <c r="K38" s="8">
        <f t="shared" si="0"/>
        <v>0</v>
      </c>
      <c r="L38" s="11"/>
      <c r="M38" s="11">
        <v>184697100</v>
      </c>
      <c r="N38" s="11"/>
      <c r="O38" s="11">
        <v>0</v>
      </c>
      <c r="P38" s="11"/>
      <c r="Q38" s="11">
        <v>10540540</v>
      </c>
      <c r="R38" s="11"/>
      <c r="S38" s="11">
        <f t="shared" si="3"/>
        <v>195237640</v>
      </c>
      <c r="T38" s="11"/>
      <c r="U38" s="8">
        <f t="shared" si="1"/>
        <v>-6.3511997238434786E-2</v>
      </c>
    </row>
    <row r="39" spans="1:21" x14ac:dyDescent="0.55000000000000004">
      <c r="A39" s="1" t="s">
        <v>127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2"/>
        <v>0</v>
      </c>
      <c r="J39" s="11"/>
      <c r="K39" s="8">
        <f t="shared" si="0"/>
        <v>0</v>
      </c>
      <c r="L39" s="11"/>
      <c r="M39" s="11">
        <v>0</v>
      </c>
      <c r="N39" s="11"/>
      <c r="O39" s="11">
        <v>0</v>
      </c>
      <c r="P39" s="11"/>
      <c r="Q39" s="11">
        <v>-172085427</v>
      </c>
      <c r="R39" s="11"/>
      <c r="S39" s="11">
        <f t="shared" si="3"/>
        <v>-172085427</v>
      </c>
      <c r="T39" s="11"/>
      <c r="U39" s="8">
        <f t="shared" si="1"/>
        <v>5.5980440884241749E-2</v>
      </c>
    </row>
    <row r="40" spans="1:21" x14ac:dyDescent="0.55000000000000004">
      <c r="A40" s="1" t="s">
        <v>19</v>
      </c>
      <c r="C40" s="11">
        <v>0</v>
      </c>
      <c r="D40" s="11"/>
      <c r="E40" s="11">
        <v>143225905</v>
      </c>
      <c r="F40" s="11"/>
      <c r="G40" s="11">
        <v>0</v>
      </c>
      <c r="H40" s="11"/>
      <c r="I40" s="11">
        <f t="shared" si="2"/>
        <v>143225905</v>
      </c>
      <c r="J40" s="11"/>
      <c r="K40" s="8">
        <f t="shared" si="0"/>
        <v>8.8634785050113268E-2</v>
      </c>
      <c r="L40" s="11"/>
      <c r="M40" s="11">
        <v>94275200</v>
      </c>
      <c r="N40" s="11"/>
      <c r="O40" s="11">
        <v>-62137194</v>
      </c>
      <c r="P40" s="11"/>
      <c r="Q40" s="11">
        <v>0</v>
      </c>
      <c r="R40" s="11"/>
      <c r="S40" s="11">
        <f t="shared" si="3"/>
        <v>32138006</v>
      </c>
      <c r="T40" s="11"/>
      <c r="U40" s="8">
        <f t="shared" si="1"/>
        <v>-1.0454689722334284E-2</v>
      </c>
    </row>
    <row r="41" spans="1:21" x14ac:dyDescent="0.55000000000000004">
      <c r="A41" s="1" t="s">
        <v>24</v>
      </c>
      <c r="C41" s="11">
        <v>0</v>
      </c>
      <c r="D41" s="11"/>
      <c r="E41" s="11">
        <v>42495817</v>
      </c>
      <c r="F41" s="11"/>
      <c r="G41" s="11">
        <v>0</v>
      </c>
      <c r="H41" s="11"/>
      <c r="I41" s="11">
        <f t="shared" si="2"/>
        <v>42495817</v>
      </c>
      <c r="J41" s="11"/>
      <c r="K41" s="8">
        <f t="shared" si="0"/>
        <v>2.6298368338632239E-2</v>
      </c>
      <c r="L41" s="11"/>
      <c r="M41" s="11">
        <v>0</v>
      </c>
      <c r="N41" s="11"/>
      <c r="O41" s="11">
        <v>-33554366</v>
      </c>
      <c r="P41" s="11"/>
      <c r="Q41" s="11">
        <v>0</v>
      </c>
      <c r="R41" s="11"/>
      <c r="S41" s="11">
        <f t="shared" si="3"/>
        <v>-33554366</v>
      </c>
      <c r="T41" s="11"/>
      <c r="U41" s="8">
        <f t="shared" si="1"/>
        <v>1.0915440284616379E-2</v>
      </c>
    </row>
    <row r="42" spans="1:21" x14ac:dyDescent="0.55000000000000004">
      <c r="A42" s="1" t="s">
        <v>31</v>
      </c>
      <c r="C42" s="11">
        <v>0</v>
      </c>
      <c r="D42" s="11"/>
      <c r="E42" s="11">
        <v>78321142</v>
      </c>
      <c r="F42" s="11"/>
      <c r="G42" s="11">
        <v>0</v>
      </c>
      <c r="H42" s="11"/>
      <c r="I42" s="11">
        <f t="shared" si="2"/>
        <v>78321142</v>
      </c>
      <c r="J42" s="11"/>
      <c r="K42" s="8">
        <f t="shared" si="0"/>
        <v>4.8468729075577477E-2</v>
      </c>
      <c r="L42" s="11"/>
      <c r="M42" s="11">
        <v>0</v>
      </c>
      <c r="N42" s="11"/>
      <c r="O42" s="11">
        <v>78321144</v>
      </c>
      <c r="P42" s="11"/>
      <c r="Q42" s="11">
        <v>0</v>
      </c>
      <c r="R42" s="11"/>
      <c r="S42" s="11">
        <f t="shared" si="3"/>
        <v>78321144</v>
      </c>
      <c r="T42" s="11"/>
      <c r="U42" s="8">
        <f t="shared" si="1"/>
        <v>-2.5478346703223076E-2</v>
      </c>
    </row>
    <row r="43" spans="1:21" ht="24.75" thickBot="1" x14ac:dyDescent="0.6">
      <c r="C43" s="12">
        <f>SUM(C8:C42)</f>
        <v>0</v>
      </c>
      <c r="D43" s="11"/>
      <c r="E43" s="12">
        <f>SUM(E8:E42)</f>
        <v>1689056684</v>
      </c>
      <c r="F43" s="11"/>
      <c r="G43" s="12">
        <f>SUM(G8:G42)</f>
        <v>-73145900</v>
      </c>
      <c r="H43" s="11"/>
      <c r="I43" s="12">
        <f t="shared" si="2"/>
        <v>1615910784</v>
      </c>
      <c r="J43" s="11"/>
      <c r="K43" s="10">
        <f>SUM(K8:K42)</f>
        <v>0.99999999999999978</v>
      </c>
      <c r="L43" s="11"/>
      <c r="M43" s="12">
        <f>SUM(M8:M42)</f>
        <v>2425240882</v>
      </c>
      <c r="N43" s="11"/>
      <c r="O43" s="12">
        <f>SUM(O8:O42)</f>
        <v>-922601971</v>
      </c>
      <c r="P43" s="11"/>
      <c r="Q43" s="12">
        <f>SUM(Q8:Q42)</f>
        <v>-4576666630</v>
      </c>
      <c r="R43" s="11"/>
      <c r="S43" s="12">
        <f>SUM(S8:S42)</f>
        <v>-3074027719</v>
      </c>
      <c r="T43" s="11"/>
      <c r="U43" s="10">
        <f>SUM(U8:U42)</f>
        <v>0.99999999999999978</v>
      </c>
    </row>
    <row r="44" spans="1:21" ht="24.75" thickTop="1" x14ac:dyDescent="0.55000000000000004">
      <c r="C44" s="13"/>
      <c r="E44" s="13"/>
      <c r="G44" s="13"/>
      <c r="M44" s="13"/>
      <c r="O44" s="13"/>
      <c r="Q44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T22"/>
  <sheetViews>
    <sheetView rightToLeft="1" workbookViewId="0">
      <selection activeCell="K14" sqref="K1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0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20" ht="24.75" x14ac:dyDescent="0.55000000000000004">
      <c r="A6" s="17" t="s">
        <v>77</v>
      </c>
      <c r="C6" s="18" t="s">
        <v>75</v>
      </c>
      <c r="D6" s="18" t="s">
        <v>75</v>
      </c>
      <c r="E6" s="18" t="s">
        <v>75</v>
      </c>
      <c r="F6" s="18" t="s">
        <v>75</v>
      </c>
      <c r="G6" s="18" t="s">
        <v>75</v>
      </c>
      <c r="H6" s="18" t="s">
        <v>75</v>
      </c>
      <c r="I6" s="18" t="s">
        <v>75</v>
      </c>
      <c r="K6" s="18" t="s">
        <v>76</v>
      </c>
      <c r="L6" s="18" t="s">
        <v>76</v>
      </c>
      <c r="M6" s="18" t="s">
        <v>76</v>
      </c>
      <c r="N6" s="18" t="s">
        <v>76</v>
      </c>
      <c r="O6" s="18" t="s">
        <v>76</v>
      </c>
      <c r="P6" s="18" t="s">
        <v>76</v>
      </c>
      <c r="Q6" s="18" t="s">
        <v>76</v>
      </c>
    </row>
    <row r="7" spans="1:20" ht="24.75" x14ac:dyDescent="0.55000000000000004">
      <c r="A7" s="18" t="s">
        <v>77</v>
      </c>
      <c r="C7" s="18" t="s">
        <v>140</v>
      </c>
      <c r="E7" s="18" t="s">
        <v>137</v>
      </c>
      <c r="G7" s="18" t="s">
        <v>138</v>
      </c>
      <c r="I7" s="18" t="s">
        <v>141</v>
      </c>
      <c r="K7" s="18" t="s">
        <v>140</v>
      </c>
      <c r="M7" s="18" t="s">
        <v>137</v>
      </c>
      <c r="O7" s="18" t="s">
        <v>138</v>
      </c>
      <c r="Q7" s="18" t="s">
        <v>141</v>
      </c>
    </row>
    <row r="8" spans="1:20" x14ac:dyDescent="0.55000000000000004">
      <c r="A8" s="1" t="s">
        <v>128</v>
      </c>
      <c r="C8" s="11">
        <v>0</v>
      </c>
      <c r="D8" s="11"/>
      <c r="E8" s="11">
        <v>0</v>
      </c>
      <c r="F8" s="11"/>
      <c r="G8" s="11">
        <v>0</v>
      </c>
      <c r="H8" s="11"/>
      <c r="I8" s="11">
        <f>C8+E8+G8</f>
        <v>0</v>
      </c>
      <c r="J8" s="11"/>
      <c r="K8" s="11">
        <v>0</v>
      </c>
      <c r="L8" s="11"/>
      <c r="M8" s="11">
        <v>0</v>
      </c>
      <c r="N8" s="11"/>
      <c r="O8" s="11">
        <v>49859615</v>
      </c>
      <c r="P8" s="11"/>
      <c r="Q8" s="11">
        <f>K8+M8+O8</f>
        <v>49859615</v>
      </c>
      <c r="R8" s="11"/>
      <c r="S8" s="11"/>
      <c r="T8" s="11"/>
    </row>
    <row r="9" spans="1:20" x14ac:dyDescent="0.55000000000000004">
      <c r="A9" s="1" t="s">
        <v>129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f t="shared" ref="I9:I19" si="0">C9+E9+G9</f>
        <v>0</v>
      </c>
      <c r="J9" s="11"/>
      <c r="K9" s="11">
        <v>0</v>
      </c>
      <c r="L9" s="11"/>
      <c r="M9" s="11">
        <v>0</v>
      </c>
      <c r="N9" s="11"/>
      <c r="O9" s="11">
        <v>16018743</v>
      </c>
      <c r="P9" s="11"/>
      <c r="Q9" s="11">
        <f t="shared" ref="Q9:Q19" si="1">K9+M9+O9</f>
        <v>16018743</v>
      </c>
      <c r="R9" s="11"/>
      <c r="S9" s="11"/>
      <c r="T9" s="11"/>
    </row>
    <row r="10" spans="1:20" x14ac:dyDescent="0.55000000000000004">
      <c r="A10" s="1" t="s">
        <v>130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11">
        <v>0</v>
      </c>
      <c r="L10" s="11"/>
      <c r="M10" s="11">
        <v>0</v>
      </c>
      <c r="N10" s="11"/>
      <c r="O10" s="11">
        <v>312325215</v>
      </c>
      <c r="P10" s="11"/>
      <c r="Q10" s="11">
        <f>K10+M10+O10</f>
        <v>312325215</v>
      </c>
      <c r="R10" s="11"/>
      <c r="S10" s="11"/>
      <c r="T10" s="11"/>
    </row>
    <row r="11" spans="1:20" x14ac:dyDescent="0.55000000000000004">
      <c r="A11" s="1" t="s">
        <v>131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11">
        <v>0</v>
      </c>
      <c r="L11" s="11"/>
      <c r="M11" s="11">
        <v>0</v>
      </c>
      <c r="N11" s="11"/>
      <c r="O11" s="11">
        <v>71112605</v>
      </c>
      <c r="P11" s="11"/>
      <c r="Q11" s="11">
        <f t="shared" si="1"/>
        <v>71112605</v>
      </c>
      <c r="R11" s="11"/>
      <c r="S11" s="11"/>
      <c r="T11" s="11"/>
    </row>
    <row r="12" spans="1:20" x14ac:dyDescent="0.55000000000000004">
      <c r="A12" s="1" t="s">
        <v>45</v>
      </c>
      <c r="C12" s="11">
        <v>0</v>
      </c>
      <c r="D12" s="11"/>
      <c r="E12" s="11">
        <v>49041019</v>
      </c>
      <c r="F12" s="11"/>
      <c r="G12" s="11">
        <v>0</v>
      </c>
      <c r="H12" s="11"/>
      <c r="I12" s="11">
        <f t="shared" si="0"/>
        <v>49041019</v>
      </c>
      <c r="J12" s="11"/>
      <c r="K12" s="11">
        <v>0</v>
      </c>
      <c r="L12" s="11"/>
      <c r="M12" s="11">
        <v>633230065</v>
      </c>
      <c r="N12" s="11"/>
      <c r="O12" s="11">
        <v>43035474</v>
      </c>
      <c r="P12" s="11"/>
      <c r="Q12" s="11">
        <f t="shared" si="1"/>
        <v>676265539</v>
      </c>
      <c r="R12" s="11"/>
      <c r="S12" s="11"/>
      <c r="T12" s="11"/>
    </row>
    <row r="13" spans="1:20" x14ac:dyDescent="0.55000000000000004">
      <c r="A13" s="1" t="s">
        <v>48</v>
      </c>
      <c r="C13" s="11">
        <v>0</v>
      </c>
      <c r="D13" s="11"/>
      <c r="E13" s="11">
        <v>37525998</v>
      </c>
      <c r="F13" s="11"/>
      <c r="G13" s="11">
        <v>0</v>
      </c>
      <c r="H13" s="11"/>
      <c r="I13" s="11">
        <f t="shared" si="0"/>
        <v>37525998</v>
      </c>
      <c r="J13" s="11"/>
      <c r="K13" s="11">
        <v>0</v>
      </c>
      <c r="L13" s="11"/>
      <c r="M13" s="11">
        <v>484570244</v>
      </c>
      <c r="N13" s="11"/>
      <c r="O13" s="11">
        <v>143534719</v>
      </c>
      <c r="P13" s="11"/>
      <c r="Q13" s="11">
        <f t="shared" si="1"/>
        <v>628104963</v>
      </c>
      <c r="R13" s="11"/>
      <c r="S13" s="11"/>
      <c r="T13" s="11"/>
    </row>
    <row r="14" spans="1:20" x14ac:dyDescent="0.55000000000000004">
      <c r="A14" s="1" t="s">
        <v>41</v>
      </c>
      <c r="C14" s="11">
        <v>0</v>
      </c>
      <c r="D14" s="11"/>
      <c r="E14" s="11">
        <v>-6898</v>
      </c>
      <c r="F14" s="11"/>
      <c r="G14" s="11">
        <v>0</v>
      </c>
      <c r="H14" s="11"/>
      <c r="I14" s="11">
        <f t="shared" si="0"/>
        <v>-6898</v>
      </c>
      <c r="J14" s="11"/>
      <c r="K14" s="11">
        <v>0</v>
      </c>
      <c r="L14" s="11"/>
      <c r="M14" s="11">
        <v>1603158</v>
      </c>
      <c r="N14" s="11"/>
      <c r="O14" s="11">
        <v>632445087</v>
      </c>
      <c r="P14" s="11"/>
      <c r="Q14" s="11">
        <f t="shared" si="1"/>
        <v>634048245</v>
      </c>
      <c r="R14" s="11"/>
      <c r="S14" s="11"/>
      <c r="T14" s="11"/>
    </row>
    <row r="15" spans="1:20" x14ac:dyDescent="0.55000000000000004">
      <c r="A15" s="1" t="s">
        <v>132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0</v>
      </c>
      <c r="L15" s="11"/>
      <c r="M15" s="11">
        <v>0</v>
      </c>
      <c r="N15" s="11"/>
      <c r="O15" s="11">
        <v>74930464</v>
      </c>
      <c r="P15" s="11"/>
      <c r="Q15" s="11">
        <f t="shared" si="1"/>
        <v>74930464</v>
      </c>
      <c r="R15" s="11"/>
      <c r="S15" s="11"/>
      <c r="T15" s="11"/>
    </row>
    <row r="16" spans="1:20" x14ac:dyDescent="0.55000000000000004">
      <c r="A16" s="1" t="s">
        <v>133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0</v>
      </c>
      <c r="L16" s="11"/>
      <c r="M16" s="11">
        <v>0</v>
      </c>
      <c r="N16" s="11"/>
      <c r="O16" s="11">
        <v>871438</v>
      </c>
      <c r="P16" s="11"/>
      <c r="Q16" s="11">
        <f t="shared" si="1"/>
        <v>871438</v>
      </c>
      <c r="R16" s="11"/>
      <c r="S16" s="11"/>
      <c r="T16" s="11"/>
    </row>
    <row r="17" spans="1:20" x14ac:dyDescent="0.55000000000000004">
      <c r="A17" s="1" t="s">
        <v>134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0</v>
      </c>
      <c r="L17" s="11"/>
      <c r="M17" s="11">
        <v>0</v>
      </c>
      <c r="N17" s="11"/>
      <c r="O17" s="11">
        <v>962218924</v>
      </c>
      <c r="P17" s="11"/>
      <c r="Q17" s="11">
        <f t="shared" si="1"/>
        <v>962218924</v>
      </c>
      <c r="R17" s="11"/>
      <c r="S17" s="11"/>
      <c r="T17" s="11"/>
    </row>
    <row r="18" spans="1:20" x14ac:dyDescent="0.55000000000000004">
      <c r="A18" s="1" t="s">
        <v>135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0</v>
      </c>
      <c r="L18" s="11"/>
      <c r="M18" s="11">
        <v>0</v>
      </c>
      <c r="N18" s="11"/>
      <c r="O18" s="11">
        <v>2081819</v>
      </c>
      <c r="P18" s="11"/>
      <c r="Q18" s="11">
        <f t="shared" si="1"/>
        <v>2081819</v>
      </c>
      <c r="R18" s="11"/>
      <c r="S18" s="11"/>
      <c r="T18" s="11"/>
    </row>
    <row r="19" spans="1:20" x14ac:dyDescent="0.55000000000000004">
      <c r="A19" s="1" t="s">
        <v>51</v>
      </c>
      <c r="C19" s="11">
        <v>0</v>
      </c>
      <c r="D19" s="11"/>
      <c r="E19" s="11">
        <v>14966787</v>
      </c>
      <c r="F19" s="11"/>
      <c r="G19" s="11">
        <v>0</v>
      </c>
      <c r="H19" s="11"/>
      <c r="I19" s="11">
        <f t="shared" si="0"/>
        <v>14966787</v>
      </c>
      <c r="J19" s="11"/>
      <c r="K19" s="11">
        <v>0</v>
      </c>
      <c r="L19" s="11"/>
      <c r="M19" s="11">
        <v>366732096</v>
      </c>
      <c r="N19" s="11"/>
      <c r="O19" s="11">
        <v>0</v>
      </c>
      <c r="P19" s="11"/>
      <c r="Q19" s="11">
        <f t="shared" si="1"/>
        <v>366732096</v>
      </c>
      <c r="R19" s="11"/>
      <c r="S19" s="11"/>
      <c r="T19" s="11"/>
    </row>
    <row r="20" spans="1:20" ht="24.75" thickBot="1" x14ac:dyDescent="0.6">
      <c r="C20" s="12">
        <f>SUM(C8:C19)</f>
        <v>0</v>
      </c>
      <c r="D20" s="11"/>
      <c r="E20" s="12">
        <f>SUM(E8:E19)</f>
        <v>101526906</v>
      </c>
      <c r="F20" s="11"/>
      <c r="G20" s="12">
        <f>SUM(G8:G19)</f>
        <v>0</v>
      </c>
      <c r="H20" s="11"/>
      <c r="I20" s="12">
        <f>SUM(I8:I19)</f>
        <v>101526906</v>
      </c>
      <c r="J20" s="11"/>
      <c r="K20" s="12">
        <f>SUM(K8:K19)</f>
        <v>0</v>
      </c>
      <c r="L20" s="11"/>
      <c r="M20" s="12">
        <f>SUM(M8:M19)</f>
        <v>1486135563</v>
      </c>
      <c r="N20" s="11"/>
      <c r="O20" s="12">
        <f>SUM(O8:O19)</f>
        <v>2308434103</v>
      </c>
      <c r="P20" s="11"/>
      <c r="Q20" s="12">
        <f>SUM(Q8:Q19)</f>
        <v>3794569666</v>
      </c>
      <c r="R20" s="11"/>
      <c r="S20" s="11"/>
      <c r="T20" s="11"/>
    </row>
    <row r="21" spans="1:20" ht="24.75" thickTop="1" x14ac:dyDescent="0.55000000000000004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x14ac:dyDescent="0.55000000000000004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14" sqref="I14"/>
    </sheetView>
  </sheetViews>
  <sheetFormatPr defaultRowHeight="24" x14ac:dyDescent="0.55000000000000004"/>
  <cols>
    <col min="1" max="1" width="26.8554687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40.14062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40.14062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 x14ac:dyDescent="0.55000000000000004">
      <c r="A6" s="18" t="s">
        <v>142</v>
      </c>
      <c r="B6" s="18" t="s">
        <v>142</v>
      </c>
      <c r="C6" s="18" t="s">
        <v>142</v>
      </c>
      <c r="E6" s="18" t="s">
        <v>75</v>
      </c>
      <c r="F6" s="18" t="s">
        <v>75</v>
      </c>
      <c r="G6" s="18" t="s">
        <v>75</v>
      </c>
      <c r="I6" s="18" t="s">
        <v>76</v>
      </c>
      <c r="J6" s="18" t="s">
        <v>76</v>
      </c>
      <c r="K6" s="18" t="s">
        <v>76</v>
      </c>
    </row>
    <row r="7" spans="1:11" ht="24.75" x14ac:dyDescent="0.55000000000000004">
      <c r="A7" s="20" t="s">
        <v>143</v>
      </c>
      <c r="C7" s="19" t="s">
        <v>57</v>
      </c>
      <c r="E7" s="19" t="s">
        <v>144</v>
      </c>
      <c r="G7" s="19" t="s">
        <v>145</v>
      </c>
      <c r="I7" s="19" t="s">
        <v>144</v>
      </c>
      <c r="K7" s="19" t="s">
        <v>145</v>
      </c>
    </row>
    <row r="8" spans="1:11" x14ac:dyDescent="0.55000000000000004">
      <c r="A8" s="1" t="s">
        <v>63</v>
      </c>
      <c r="C8" s="4" t="s">
        <v>64</v>
      </c>
      <c r="E8" s="5">
        <v>54472</v>
      </c>
      <c r="F8" s="4"/>
      <c r="G8" s="8">
        <f>E8/$E$10</f>
        <v>6.3712378239495241E-3</v>
      </c>
      <c r="H8" s="4"/>
      <c r="I8" s="5">
        <v>77416199</v>
      </c>
      <c r="J8" s="4"/>
      <c r="K8" s="8">
        <f>I8/$I$10</f>
        <v>0.84503010144570334</v>
      </c>
    </row>
    <row r="9" spans="1:11" x14ac:dyDescent="0.55000000000000004">
      <c r="A9" s="1" t="s">
        <v>67</v>
      </c>
      <c r="C9" s="4" t="s">
        <v>68</v>
      </c>
      <c r="E9" s="5">
        <v>8495201</v>
      </c>
      <c r="F9" s="4"/>
      <c r="G9" s="8">
        <f>E9/$E$10</f>
        <v>0.99362876217605045</v>
      </c>
      <c r="H9" s="4"/>
      <c r="I9" s="5">
        <v>14197341</v>
      </c>
      <c r="J9" s="4"/>
      <c r="K9" s="8">
        <f>I9/$I$10</f>
        <v>0.15496989855429666</v>
      </c>
    </row>
    <row r="10" spans="1:11" ht="24.75" thickBot="1" x14ac:dyDescent="0.6">
      <c r="E10" s="6">
        <f>SUM(E8:E9)</f>
        <v>8549673</v>
      </c>
      <c r="F10" s="4"/>
      <c r="G10" s="9">
        <f>SUM(G8:G9)</f>
        <v>1</v>
      </c>
      <c r="H10" s="4"/>
      <c r="I10" s="6">
        <f>SUM(I8:I9)</f>
        <v>91613540</v>
      </c>
      <c r="J10" s="4"/>
      <c r="K10" s="10">
        <f>SUM(K8:K9)</f>
        <v>1</v>
      </c>
    </row>
    <row r="11" spans="1:11" ht="24.75" thickTop="1" x14ac:dyDescent="0.55000000000000004">
      <c r="E11" s="4"/>
      <c r="F11" s="4"/>
      <c r="G11" s="4"/>
      <c r="H11" s="4"/>
      <c r="I11" s="4"/>
      <c r="J11" s="4"/>
      <c r="K11" s="4"/>
    </row>
    <row r="12" spans="1:11" x14ac:dyDescent="0.55000000000000004">
      <c r="E12" s="4"/>
      <c r="F12" s="4"/>
      <c r="G12" s="4"/>
      <c r="H12" s="4"/>
      <c r="I12" s="4"/>
      <c r="J12" s="4"/>
      <c r="K12" s="4"/>
    </row>
    <row r="13" spans="1:11" x14ac:dyDescent="0.55000000000000004">
      <c r="E13" s="4"/>
      <c r="F13" s="4"/>
      <c r="G13" s="4"/>
      <c r="H13" s="4"/>
      <c r="I13" s="4"/>
      <c r="J13" s="4"/>
      <c r="K13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21" sqref="A21:E21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7" t="s">
        <v>0</v>
      </c>
      <c r="B2" s="17"/>
      <c r="C2" s="17"/>
      <c r="D2" s="17"/>
      <c r="E2" s="17"/>
    </row>
    <row r="3" spans="1:5" ht="24.75" x14ac:dyDescent="0.55000000000000004">
      <c r="A3" s="17" t="s">
        <v>73</v>
      </c>
      <c r="B3" s="17"/>
      <c r="C3" s="17"/>
      <c r="D3" s="17"/>
      <c r="E3" s="17"/>
    </row>
    <row r="4" spans="1:5" ht="24.75" x14ac:dyDescent="0.55000000000000004">
      <c r="A4" s="17" t="s">
        <v>2</v>
      </c>
      <c r="B4" s="17"/>
      <c r="C4" s="17"/>
      <c r="D4" s="17"/>
      <c r="E4" s="17"/>
    </row>
    <row r="5" spans="1:5" ht="24.75" x14ac:dyDescent="0.6">
      <c r="C5" s="17" t="s">
        <v>75</v>
      </c>
      <c r="E5" s="2" t="s">
        <v>153</v>
      </c>
    </row>
    <row r="6" spans="1:5" ht="24.75" x14ac:dyDescent="0.6">
      <c r="A6" s="17" t="s">
        <v>146</v>
      </c>
      <c r="C6" s="18"/>
      <c r="E6" s="15" t="s">
        <v>154</v>
      </c>
    </row>
    <row r="7" spans="1:5" ht="24.75" x14ac:dyDescent="0.55000000000000004">
      <c r="A7" s="18" t="s">
        <v>146</v>
      </c>
      <c r="C7" s="18" t="s">
        <v>60</v>
      </c>
      <c r="E7" s="18" t="s">
        <v>60</v>
      </c>
    </row>
    <row r="8" spans="1:5" ht="24.75" x14ac:dyDescent="0.6">
      <c r="A8" s="2" t="s">
        <v>155</v>
      </c>
      <c r="C8" s="5">
        <v>0</v>
      </c>
      <c r="D8" s="4"/>
      <c r="E8" s="5">
        <v>36643365</v>
      </c>
    </row>
    <row r="9" spans="1:5" ht="25.5" thickBot="1" x14ac:dyDescent="0.65">
      <c r="A9" s="2" t="s">
        <v>82</v>
      </c>
      <c r="C9" s="6">
        <f>SUM(C8)</f>
        <v>0</v>
      </c>
      <c r="D9" s="4"/>
      <c r="E9" s="6">
        <f>SUM(E8)</f>
        <v>36643365</v>
      </c>
    </row>
    <row r="10" spans="1:5" ht="24.75" thickTop="1" x14ac:dyDescent="0.55000000000000004"/>
  </sheetData>
  <mergeCells count="7">
    <mergeCell ref="A3:E3"/>
    <mergeCell ref="A2:E2"/>
    <mergeCell ref="A4:E4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opLeftCell="A7" workbookViewId="0">
      <selection activeCell="Y29" sqref="Y29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6.85546875" style="1" bestFit="1" customWidth="1"/>
    <col min="16" max="16" width="1.28515625" style="1" customWidth="1"/>
    <col min="17" max="17" width="10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 x14ac:dyDescent="0.55000000000000004">
      <c r="A6" s="17" t="s">
        <v>3</v>
      </c>
      <c r="C6" s="18" t="s">
        <v>4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7" t="s">
        <v>3</v>
      </c>
      <c r="C7" s="17" t="s">
        <v>7</v>
      </c>
      <c r="E7" s="17" t="s">
        <v>8</v>
      </c>
      <c r="G7" s="17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7">
        <v>166917</v>
      </c>
      <c r="D9" s="7"/>
      <c r="E9" s="7">
        <v>1563670854</v>
      </c>
      <c r="F9" s="7"/>
      <c r="G9" s="7">
        <v>1548069463.1205001</v>
      </c>
      <c r="H9" s="7"/>
      <c r="I9" s="16">
        <v>0</v>
      </c>
      <c r="J9" s="16"/>
      <c r="K9" s="16">
        <v>0</v>
      </c>
      <c r="L9" s="16"/>
      <c r="M9" s="16">
        <v>0</v>
      </c>
      <c r="N9" s="16"/>
      <c r="O9" s="16">
        <v>0</v>
      </c>
      <c r="P9" s="7"/>
      <c r="Q9" s="7">
        <v>166917</v>
      </c>
      <c r="R9" s="7"/>
      <c r="S9" s="7">
        <v>9290</v>
      </c>
      <c r="T9" s="7"/>
      <c r="U9" s="7">
        <v>1563670854</v>
      </c>
      <c r="V9" s="7"/>
      <c r="W9" s="7">
        <v>1541432509.3664999</v>
      </c>
      <c r="X9" s="4"/>
      <c r="Y9" s="8">
        <v>5.8076923581477841E-2</v>
      </c>
    </row>
    <row r="10" spans="1:25" x14ac:dyDescent="0.55000000000000004">
      <c r="A10" s="1" t="s">
        <v>16</v>
      </c>
      <c r="C10" s="7">
        <v>168145</v>
      </c>
      <c r="D10" s="7"/>
      <c r="E10" s="7">
        <v>1527808000</v>
      </c>
      <c r="F10" s="7"/>
      <c r="G10" s="7">
        <v>1450814583.3299999</v>
      </c>
      <c r="H10" s="7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7"/>
      <c r="Q10" s="7">
        <v>168145</v>
      </c>
      <c r="R10" s="7"/>
      <c r="S10" s="7">
        <v>9560</v>
      </c>
      <c r="T10" s="7"/>
      <c r="U10" s="7">
        <v>1527808000</v>
      </c>
      <c r="V10" s="7"/>
      <c r="W10" s="7">
        <v>1597901776.1099999</v>
      </c>
      <c r="X10" s="4"/>
      <c r="Y10" s="8">
        <v>6.0204529733181605E-2</v>
      </c>
    </row>
    <row r="11" spans="1:25" x14ac:dyDescent="0.55000000000000004">
      <c r="A11" s="1" t="s">
        <v>17</v>
      </c>
      <c r="C11" s="7">
        <v>17706</v>
      </c>
      <c r="D11" s="7"/>
      <c r="E11" s="7">
        <v>625589317</v>
      </c>
      <c r="F11" s="7"/>
      <c r="G11" s="7">
        <v>632743342.33500004</v>
      </c>
      <c r="H11" s="7"/>
      <c r="I11" s="16">
        <v>0</v>
      </c>
      <c r="J11" s="16"/>
      <c r="K11" s="16">
        <v>0</v>
      </c>
      <c r="L11" s="16"/>
      <c r="M11" s="16">
        <v>0</v>
      </c>
      <c r="N11" s="16"/>
      <c r="O11" s="16">
        <v>0</v>
      </c>
      <c r="P11" s="7"/>
      <c r="Q11" s="7">
        <v>17706</v>
      </c>
      <c r="R11" s="7"/>
      <c r="S11" s="7">
        <v>41550</v>
      </c>
      <c r="T11" s="7"/>
      <c r="U11" s="7">
        <v>625589317</v>
      </c>
      <c r="V11" s="7"/>
      <c r="W11" s="7">
        <v>731306978.41499996</v>
      </c>
      <c r="X11" s="4"/>
      <c r="Y11" s="8">
        <v>2.7553629005440301E-2</v>
      </c>
    </row>
    <row r="12" spans="1:25" x14ac:dyDescent="0.55000000000000004">
      <c r="A12" s="1" t="s">
        <v>18</v>
      </c>
      <c r="C12" s="7">
        <v>103020</v>
      </c>
      <c r="D12" s="7"/>
      <c r="E12" s="7">
        <v>591712617</v>
      </c>
      <c r="F12" s="7"/>
      <c r="G12" s="7">
        <v>352587407.73299998</v>
      </c>
      <c r="H12" s="7"/>
      <c r="I12" s="16">
        <v>0</v>
      </c>
      <c r="J12" s="16"/>
      <c r="K12" s="16">
        <v>0</v>
      </c>
      <c r="L12" s="16"/>
      <c r="M12" s="16">
        <v>-103020</v>
      </c>
      <c r="N12" s="16"/>
      <c r="O12" s="16">
        <v>378906016</v>
      </c>
      <c r="P12" s="7"/>
      <c r="Q12" s="7">
        <v>0</v>
      </c>
      <c r="R12" s="7"/>
      <c r="S12" s="7">
        <v>0</v>
      </c>
      <c r="T12" s="7"/>
      <c r="U12" s="7">
        <v>0</v>
      </c>
      <c r="V12" s="7"/>
      <c r="W12" s="7">
        <v>0</v>
      </c>
      <c r="X12" s="4"/>
      <c r="Y12" s="8">
        <v>0</v>
      </c>
    </row>
    <row r="13" spans="1:25" x14ac:dyDescent="0.55000000000000004">
      <c r="A13" s="1" t="s">
        <v>19</v>
      </c>
      <c r="C13" s="7">
        <v>61312</v>
      </c>
      <c r="D13" s="7"/>
      <c r="E13" s="7">
        <v>1166412000</v>
      </c>
      <c r="F13" s="7"/>
      <c r="G13" s="7">
        <v>842290215.55200005</v>
      </c>
      <c r="H13" s="7"/>
      <c r="I13" s="16">
        <v>0</v>
      </c>
      <c r="J13" s="16"/>
      <c r="K13" s="16">
        <v>0</v>
      </c>
      <c r="L13" s="16"/>
      <c r="M13" s="16">
        <v>0</v>
      </c>
      <c r="N13" s="16"/>
      <c r="O13" s="16">
        <v>0</v>
      </c>
      <c r="P13" s="7"/>
      <c r="Q13" s="7">
        <v>61312</v>
      </c>
      <c r="R13" s="7"/>
      <c r="S13" s="7">
        <v>16170</v>
      </c>
      <c r="T13" s="7"/>
      <c r="U13" s="7">
        <v>1166412000</v>
      </c>
      <c r="V13" s="7"/>
      <c r="W13" s="7">
        <v>985516120.51199996</v>
      </c>
      <c r="X13" s="4"/>
      <c r="Y13" s="8">
        <v>3.7131528024417208E-2</v>
      </c>
    </row>
    <row r="14" spans="1:25" x14ac:dyDescent="0.55000000000000004">
      <c r="A14" s="1" t="s">
        <v>20</v>
      </c>
      <c r="C14" s="7">
        <v>127747</v>
      </c>
      <c r="D14" s="7"/>
      <c r="E14" s="7">
        <v>1494241463</v>
      </c>
      <c r="F14" s="7"/>
      <c r="G14" s="7">
        <v>1062880397.7795</v>
      </c>
      <c r="H14" s="7"/>
      <c r="I14" s="16">
        <v>0</v>
      </c>
      <c r="J14" s="16"/>
      <c r="K14" s="16">
        <v>0</v>
      </c>
      <c r="L14" s="16"/>
      <c r="M14" s="16">
        <v>0</v>
      </c>
      <c r="N14" s="16"/>
      <c r="O14" s="16">
        <v>0</v>
      </c>
      <c r="P14" s="7"/>
      <c r="Q14" s="7">
        <v>127747</v>
      </c>
      <c r="R14" s="7"/>
      <c r="S14" s="7">
        <v>9180</v>
      </c>
      <c r="T14" s="7"/>
      <c r="U14" s="7">
        <v>1494241463</v>
      </c>
      <c r="V14" s="7"/>
      <c r="W14" s="7">
        <v>1165739791.1129999</v>
      </c>
      <c r="X14" s="4"/>
      <c r="Y14" s="8">
        <v>4.3921858630179104E-2</v>
      </c>
    </row>
    <row r="15" spans="1:25" x14ac:dyDescent="0.55000000000000004">
      <c r="A15" s="1" t="s">
        <v>21</v>
      </c>
      <c r="C15" s="7">
        <v>199933</v>
      </c>
      <c r="D15" s="7"/>
      <c r="E15" s="7">
        <v>735903452</v>
      </c>
      <c r="F15" s="7"/>
      <c r="G15" s="7">
        <v>749461356.30914998</v>
      </c>
      <c r="H15" s="7"/>
      <c r="I15" s="16">
        <v>0</v>
      </c>
      <c r="J15" s="16"/>
      <c r="K15" s="16">
        <v>0</v>
      </c>
      <c r="L15" s="16"/>
      <c r="M15" s="16">
        <v>0</v>
      </c>
      <c r="N15" s="16"/>
      <c r="O15" s="16">
        <v>0</v>
      </c>
      <c r="P15" s="7"/>
      <c r="Q15" s="7">
        <v>199933</v>
      </c>
      <c r="R15" s="7"/>
      <c r="S15" s="7">
        <v>4072</v>
      </c>
      <c r="T15" s="7"/>
      <c r="U15" s="7">
        <v>735903452</v>
      </c>
      <c r="V15" s="7"/>
      <c r="W15" s="7">
        <v>809283119.30280006</v>
      </c>
      <c r="X15" s="4"/>
      <c r="Y15" s="8">
        <v>3.0491554829633855E-2</v>
      </c>
    </row>
    <row r="16" spans="1:25" x14ac:dyDescent="0.55000000000000004">
      <c r="A16" s="1" t="s">
        <v>22</v>
      </c>
      <c r="C16" s="7">
        <v>321782</v>
      </c>
      <c r="D16" s="7"/>
      <c r="E16" s="7">
        <v>1513165207</v>
      </c>
      <c r="F16" s="7"/>
      <c r="G16" s="7">
        <v>958962456.50580001</v>
      </c>
      <c r="H16" s="7"/>
      <c r="I16" s="16">
        <v>0</v>
      </c>
      <c r="J16" s="16"/>
      <c r="K16" s="16">
        <v>0</v>
      </c>
      <c r="L16" s="16"/>
      <c r="M16" s="16">
        <v>0</v>
      </c>
      <c r="N16" s="16"/>
      <c r="O16" s="16">
        <v>0</v>
      </c>
      <c r="P16" s="7"/>
      <c r="Q16" s="7">
        <v>321782</v>
      </c>
      <c r="R16" s="7"/>
      <c r="S16" s="7">
        <v>3309</v>
      </c>
      <c r="T16" s="7"/>
      <c r="U16" s="7">
        <v>1513165207</v>
      </c>
      <c r="V16" s="7"/>
      <c r="W16" s="7">
        <v>1058441217.0039001</v>
      </c>
      <c r="X16" s="4"/>
      <c r="Y16" s="8">
        <v>3.9879144433437021E-2</v>
      </c>
    </row>
    <row r="17" spans="1:25" x14ac:dyDescent="0.55000000000000004">
      <c r="A17" s="1" t="s">
        <v>23</v>
      </c>
      <c r="C17" s="7">
        <v>63275</v>
      </c>
      <c r="D17" s="7"/>
      <c r="E17" s="7">
        <v>907631312</v>
      </c>
      <c r="F17" s="7"/>
      <c r="G17" s="7">
        <v>698173502.625</v>
      </c>
      <c r="H17" s="7"/>
      <c r="I17" s="16">
        <v>0</v>
      </c>
      <c r="J17" s="16"/>
      <c r="K17" s="16">
        <v>0</v>
      </c>
      <c r="L17" s="16"/>
      <c r="M17" s="16">
        <v>0</v>
      </c>
      <c r="N17" s="16"/>
      <c r="O17" s="16">
        <v>0</v>
      </c>
      <c r="P17" s="7"/>
      <c r="Q17" s="7">
        <v>63275</v>
      </c>
      <c r="R17" s="7"/>
      <c r="S17" s="7">
        <v>13830</v>
      </c>
      <c r="T17" s="7"/>
      <c r="U17" s="7">
        <v>907631312</v>
      </c>
      <c r="V17" s="7"/>
      <c r="W17" s="7">
        <v>869886445.16250002</v>
      </c>
      <c r="X17" s="4"/>
      <c r="Y17" s="8">
        <v>3.2774920921467297E-2</v>
      </c>
    </row>
    <row r="18" spans="1:25" x14ac:dyDescent="0.55000000000000004">
      <c r="A18" s="1" t="s">
        <v>24</v>
      </c>
      <c r="C18" s="7">
        <v>26389</v>
      </c>
      <c r="D18" s="7"/>
      <c r="E18" s="7">
        <v>379554245</v>
      </c>
      <c r="F18" s="7"/>
      <c r="G18" s="7">
        <v>303504071.65649998</v>
      </c>
      <c r="H18" s="7"/>
      <c r="I18" s="16">
        <v>0</v>
      </c>
      <c r="J18" s="16"/>
      <c r="K18" s="16">
        <v>0</v>
      </c>
      <c r="L18" s="16"/>
      <c r="M18" s="16">
        <v>0</v>
      </c>
      <c r="N18" s="16"/>
      <c r="O18" s="16">
        <v>0</v>
      </c>
      <c r="P18" s="7"/>
      <c r="Q18" s="7">
        <v>26389</v>
      </c>
      <c r="R18" s="7"/>
      <c r="S18" s="7">
        <v>13190</v>
      </c>
      <c r="T18" s="7"/>
      <c r="U18" s="7">
        <v>379554245</v>
      </c>
      <c r="V18" s="7"/>
      <c r="W18" s="7">
        <v>345999888.0855</v>
      </c>
      <c r="X18" s="4"/>
      <c r="Y18" s="8">
        <v>1.303632104385808E-2</v>
      </c>
    </row>
    <row r="19" spans="1:25" x14ac:dyDescent="0.55000000000000004">
      <c r="A19" s="1" t="s">
        <v>25</v>
      </c>
      <c r="C19" s="7">
        <v>29442</v>
      </c>
      <c r="D19" s="7"/>
      <c r="E19" s="7">
        <v>961392840</v>
      </c>
      <c r="F19" s="7"/>
      <c r="G19" s="7">
        <v>741913889.53499997</v>
      </c>
      <c r="H19" s="7"/>
      <c r="I19" s="16">
        <v>101411</v>
      </c>
      <c r="J19" s="16"/>
      <c r="K19" s="16">
        <v>0</v>
      </c>
      <c r="L19" s="16"/>
      <c r="M19" s="16">
        <v>0</v>
      </c>
      <c r="N19" s="16"/>
      <c r="O19" s="16">
        <v>0</v>
      </c>
      <c r="P19" s="7"/>
      <c r="Q19" s="7">
        <v>130853</v>
      </c>
      <c r="R19" s="7"/>
      <c r="S19" s="7">
        <v>5929</v>
      </c>
      <c r="T19" s="7"/>
      <c r="U19" s="7">
        <v>961392840</v>
      </c>
      <c r="V19" s="7"/>
      <c r="W19" s="7">
        <v>771211263.74985003</v>
      </c>
      <c r="X19" s="4"/>
      <c r="Y19" s="8">
        <v>2.9057112366458832E-2</v>
      </c>
    </row>
    <row r="20" spans="1:25" x14ac:dyDescent="0.55000000000000004">
      <c r="A20" s="1" t="s">
        <v>26</v>
      </c>
      <c r="C20" s="7">
        <v>203964</v>
      </c>
      <c r="D20" s="7"/>
      <c r="E20" s="7">
        <v>1278682808</v>
      </c>
      <c r="F20" s="7"/>
      <c r="G20" s="7">
        <v>999559542.00600004</v>
      </c>
      <c r="H20" s="7"/>
      <c r="I20" s="16">
        <v>0</v>
      </c>
      <c r="J20" s="16"/>
      <c r="K20" s="16">
        <v>0</v>
      </c>
      <c r="L20" s="16"/>
      <c r="M20" s="16">
        <v>0</v>
      </c>
      <c r="N20" s="16"/>
      <c r="O20" s="16">
        <v>0</v>
      </c>
      <c r="P20" s="7"/>
      <c r="Q20" s="7">
        <v>203964</v>
      </c>
      <c r="R20" s="7"/>
      <c r="S20" s="7">
        <v>5780</v>
      </c>
      <c r="T20" s="7"/>
      <c r="U20" s="7">
        <v>1278682808</v>
      </c>
      <c r="V20" s="7"/>
      <c r="W20" s="7">
        <v>1171897394.076</v>
      </c>
      <c r="X20" s="4"/>
      <c r="Y20" s="8">
        <v>4.4153860118764689E-2</v>
      </c>
    </row>
    <row r="21" spans="1:25" x14ac:dyDescent="0.55000000000000004">
      <c r="A21" s="1" t="s">
        <v>27</v>
      </c>
      <c r="C21" s="7">
        <v>36484</v>
      </c>
      <c r="D21" s="7"/>
      <c r="E21" s="7">
        <v>696471219</v>
      </c>
      <c r="F21" s="7"/>
      <c r="G21" s="7">
        <v>359405179.18199998</v>
      </c>
      <c r="H21" s="7"/>
      <c r="I21" s="16">
        <v>0</v>
      </c>
      <c r="J21" s="16"/>
      <c r="K21" s="16">
        <v>0</v>
      </c>
      <c r="L21" s="16"/>
      <c r="M21" s="16">
        <v>0</v>
      </c>
      <c r="N21" s="16"/>
      <c r="O21" s="16">
        <v>0</v>
      </c>
      <c r="P21" s="7"/>
      <c r="Q21" s="7">
        <v>36484</v>
      </c>
      <c r="R21" s="7"/>
      <c r="S21" s="7">
        <v>9720</v>
      </c>
      <c r="T21" s="7"/>
      <c r="U21" s="7">
        <v>696471219</v>
      </c>
      <c r="V21" s="7"/>
      <c r="W21" s="7">
        <v>352514464.34399998</v>
      </c>
      <c r="X21" s="4"/>
      <c r="Y21" s="8">
        <v>1.3281772301199283E-2</v>
      </c>
    </row>
    <row r="22" spans="1:25" x14ac:dyDescent="0.55000000000000004">
      <c r="A22" s="1" t="s">
        <v>28</v>
      </c>
      <c r="C22" s="7">
        <v>77698</v>
      </c>
      <c r="D22" s="7"/>
      <c r="E22" s="7">
        <v>1396829093</v>
      </c>
      <c r="F22" s="7"/>
      <c r="G22" s="7">
        <v>1797274666.8629999</v>
      </c>
      <c r="H22" s="7"/>
      <c r="I22" s="16">
        <v>0</v>
      </c>
      <c r="J22" s="16"/>
      <c r="K22" s="16">
        <v>0</v>
      </c>
      <c r="L22" s="16"/>
      <c r="M22" s="16">
        <v>0</v>
      </c>
      <c r="N22" s="16"/>
      <c r="O22" s="16">
        <v>0</v>
      </c>
      <c r="P22" s="7"/>
      <c r="Q22" s="7">
        <v>77698</v>
      </c>
      <c r="R22" s="7"/>
      <c r="S22" s="7">
        <v>27570</v>
      </c>
      <c r="T22" s="7"/>
      <c r="U22" s="7">
        <v>1396829093</v>
      </c>
      <c r="V22" s="7"/>
      <c r="W22" s="7">
        <v>2129388163.533</v>
      </c>
      <c r="X22" s="4"/>
      <c r="Y22" s="8">
        <v>8.022947024753932E-2</v>
      </c>
    </row>
    <row r="23" spans="1:25" x14ac:dyDescent="0.55000000000000004">
      <c r="A23" s="1" t="s">
        <v>29</v>
      </c>
      <c r="C23" s="7">
        <v>235811</v>
      </c>
      <c r="D23" s="7"/>
      <c r="E23" s="7">
        <v>874910135</v>
      </c>
      <c r="F23" s="7"/>
      <c r="G23" s="7">
        <v>740729041.57799995</v>
      </c>
      <c r="H23" s="7"/>
      <c r="I23" s="16">
        <v>0</v>
      </c>
      <c r="J23" s="16"/>
      <c r="K23" s="16">
        <v>0</v>
      </c>
      <c r="L23" s="16"/>
      <c r="M23" s="16">
        <v>0</v>
      </c>
      <c r="N23" s="16"/>
      <c r="O23" s="16">
        <v>0</v>
      </c>
      <c r="P23" s="7"/>
      <c r="Q23" s="7">
        <v>235811</v>
      </c>
      <c r="R23" s="7"/>
      <c r="S23" s="7">
        <v>3484</v>
      </c>
      <c r="T23" s="7"/>
      <c r="U23" s="7">
        <v>874910135</v>
      </c>
      <c r="V23" s="7"/>
      <c r="W23" s="7">
        <v>816677209.1322</v>
      </c>
      <c r="X23" s="4"/>
      <c r="Y23" s="8">
        <v>3.0770143731429601E-2</v>
      </c>
    </row>
    <row r="24" spans="1:25" x14ac:dyDescent="0.55000000000000004">
      <c r="A24" s="1" t="s">
        <v>30</v>
      </c>
      <c r="C24" s="7">
        <v>263073</v>
      </c>
      <c r="D24" s="7"/>
      <c r="E24" s="7">
        <v>987357975</v>
      </c>
      <c r="F24" s="7"/>
      <c r="G24" s="7">
        <v>967578547.90499997</v>
      </c>
      <c r="H24" s="7"/>
      <c r="I24" s="16">
        <v>0</v>
      </c>
      <c r="J24" s="16"/>
      <c r="K24" s="16">
        <v>0</v>
      </c>
      <c r="L24" s="16"/>
      <c r="M24" s="16">
        <v>0</v>
      </c>
      <c r="N24" s="16"/>
      <c r="O24" s="16">
        <v>0</v>
      </c>
      <c r="P24" s="7"/>
      <c r="Q24" s="7">
        <v>263073</v>
      </c>
      <c r="R24" s="7"/>
      <c r="S24" s="7">
        <v>4271</v>
      </c>
      <c r="T24" s="7"/>
      <c r="U24" s="7">
        <v>987357975</v>
      </c>
      <c r="V24" s="7"/>
      <c r="W24" s="7">
        <v>1116899453.5411501</v>
      </c>
      <c r="X24" s="4"/>
      <c r="Y24" s="8">
        <v>4.2081689478680122E-2</v>
      </c>
    </row>
    <row r="25" spans="1:25" x14ac:dyDescent="0.55000000000000004">
      <c r="A25" s="1" t="s">
        <v>31</v>
      </c>
      <c r="C25" s="7">
        <v>0</v>
      </c>
      <c r="D25" s="7"/>
      <c r="E25" s="7">
        <v>0</v>
      </c>
      <c r="F25" s="7"/>
      <c r="G25" s="7">
        <v>0</v>
      </c>
      <c r="H25" s="7"/>
      <c r="I25" s="16">
        <v>6532</v>
      </c>
      <c r="J25" s="16"/>
      <c r="K25" s="16">
        <v>699231724</v>
      </c>
      <c r="L25" s="16"/>
      <c r="M25" s="16">
        <v>0</v>
      </c>
      <c r="N25" s="16"/>
      <c r="O25" s="16">
        <v>0</v>
      </c>
      <c r="P25" s="7"/>
      <c r="Q25" s="7">
        <v>6532</v>
      </c>
      <c r="R25" s="7"/>
      <c r="S25" s="7">
        <v>119750</v>
      </c>
      <c r="T25" s="7"/>
      <c r="U25" s="7">
        <v>699231724</v>
      </c>
      <c r="V25" s="7"/>
      <c r="W25" s="7">
        <v>777552868.35000002</v>
      </c>
      <c r="X25" s="4"/>
      <c r="Y25" s="8">
        <v>2.9296046529004957E-2</v>
      </c>
    </row>
    <row r="26" spans="1:25" ht="24.75" thickBot="1" x14ac:dyDescent="0.6">
      <c r="C26" s="4"/>
      <c r="D26" s="4"/>
      <c r="E26" s="6">
        <f>SUM(E9:E25)</f>
        <v>16701332537</v>
      </c>
      <c r="F26" s="4"/>
      <c r="G26" s="6">
        <f>SUM(G9:G25)</f>
        <v>14205947664.015448</v>
      </c>
      <c r="H26" s="4"/>
      <c r="I26" s="4"/>
      <c r="J26" s="4"/>
      <c r="K26" s="6">
        <f>SUM(K9:K25)</f>
        <v>699231724</v>
      </c>
      <c r="L26" s="4"/>
      <c r="M26" s="4"/>
      <c r="N26" s="4"/>
      <c r="O26" s="6">
        <f>SUM(O9:O25)</f>
        <v>378906016</v>
      </c>
      <c r="P26" s="4"/>
      <c r="Q26" s="4"/>
      <c r="R26" s="4"/>
      <c r="S26" s="4"/>
      <c r="T26" s="4"/>
      <c r="U26" s="6">
        <f>SUM(U9:U25)</f>
        <v>16808851644</v>
      </c>
      <c r="V26" s="4"/>
      <c r="W26" s="6">
        <f>SUM(W9:W25)</f>
        <v>16241648661.797403</v>
      </c>
      <c r="X26" s="4"/>
      <c r="Y26" s="9">
        <f>SUM(Y9:Y25)</f>
        <v>0.61194050497616914</v>
      </c>
    </row>
    <row r="27" spans="1:25" ht="24.75" thickTop="1" x14ac:dyDescent="0.55000000000000004"/>
    <row r="28" spans="1:25" x14ac:dyDescent="0.55000000000000004">
      <c r="Y28" s="5"/>
    </row>
    <row r="29" spans="1:25" x14ac:dyDescent="0.55000000000000004">
      <c r="Y29" s="5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4"/>
  <sheetViews>
    <sheetView rightToLeft="1" topLeftCell="J1" workbookViewId="0">
      <selection activeCell="AK11" sqref="AK11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7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7.71093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 x14ac:dyDescent="0.55000000000000004">
      <c r="A6" s="18" t="s">
        <v>33</v>
      </c>
      <c r="B6" s="18" t="s">
        <v>33</v>
      </c>
      <c r="C6" s="18" t="s">
        <v>33</v>
      </c>
      <c r="D6" s="18" t="s">
        <v>33</v>
      </c>
      <c r="E6" s="18" t="s">
        <v>33</v>
      </c>
      <c r="F6" s="18" t="s">
        <v>33</v>
      </c>
      <c r="G6" s="18" t="s">
        <v>33</v>
      </c>
      <c r="H6" s="18" t="s">
        <v>33</v>
      </c>
      <c r="I6" s="18" t="s">
        <v>33</v>
      </c>
      <c r="J6" s="18" t="s">
        <v>33</v>
      </c>
      <c r="K6" s="18" t="s">
        <v>33</v>
      </c>
      <c r="L6" s="18" t="s">
        <v>33</v>
      </c>
      <c r="M6" s="18" t="s">
        <v>33</v>
      </c>
      <c r="O6" s="18" t="s">
        <v>150</v>
      </c>
      <c r="P6" s="18" t="s">
        <v>4</v>
      </c>
      <c r="Q6" s="18" t="s">
        <v>4</v>
      </c>
      <c r="R6" s="18" t="s">
        <v>4</v>
      </c>
      <c r="S6" s="18" t="s">
        <v>4</v>
      </c>
      <c r="U6" s="18" t="s">
        <v>5</v>
      </c>
      <c r="V6" s="18" t="s">
        <v>5</v>
      </c>
      <c r="W6" s="18" t="s">
        <v>5</v>
      </c>
      <c r="X6" s="18" t="s">
        <v>5</v>
      </c>
      <c r="Y6" s="18" t="s">
        <v>5</v>
      </c>
      <c r="Z6" s="18" t="s">
        <v>5</v>
      </c>
      <c r="AA6" s="18" t="s">
        <v>5</v>
      </c>
      <c r="AC6" s="18" t="s">
        <v>6</v>
      </c>
      <c r="AD6" s="18" t="s">
        <v>6</v>
      </c>
      <c r="AE6" s="18" t="s">
        <v>6</v>
      </c>
      <c r="AF6" s="18" t="s">
        <v>6</v>
      </c>
      <c r="AG6" s="18" t="s">
        <v>6</v>
      </c>
      <c r="AH6" s="18" t="s">
        <v>6</v>
      </c>
      <c r="AI6" s="18" t="s">
        <v>6</v>
      </c>
      <c r="AJ6" s="18" t="s">
        <v>6</v>
      </c>
      <c r="AK6" s="18" t="s">
        <v>6</v>
      </c>
    </row>
    <row r="7" spans="1:37" ht="24.75" x14ac:dyDescent="0.55000000000000004">
      <c r="A7" s="17" t="s">
        <v>34</v>
      </c>
      <c r="C7" s="17" t="s">
        <v>35</v>
      </c>
      <c r="E7" s="17" t="s">
        <v>36</v>
      </c>
      <c r="G7" s="17" t="s">
        <v>37</v>
      </c>
      <c r="I7" s="17" t="s">
        <v>38</v>
      </c>
      <c r="K7" s="17" t="s">
        <v>39</v>
      </c>
      <c r="M7" s="17" t="s">
        <v>32</v>
      </c>
      <c r="O7" s="17" t="s">
        <v>7</v>
      </c>
      <c r="Q7" s="17" t="s">
        <v>8</v>
      </c>
      <c r="S7" s="17" t="s">
        <v>9</v>
      </c>
      <c r="U7" s="18" t="s">
        <v>10</v>
      </c>
      <c r="V7" s="18" t="s">
        <v>10</v>
      </c>
      <c r="W7" s="18" t="s">
        <v>10</v>
      </c>
      <c r="Y7" s="18" t="s">
        <v>11</v>
      </c>
      <c r="Z7" s="18" t="s">
        <v>11</v>
      </c>
      <c r="AA7" s="18" t="s">
        <v>11</v>
      </c>
      <c r="AC7" s="17" t="s">
        <v>7</v>
      </c>
      <c r="AE7" s="17" t="s">
        <v>40</v>
      </c>
      <c r="AG7" s="17" t="s">
        <v>8</v>
      </c>
      <c r="AI7" s="17" t="s">
        <v>9</v>
      </c>
      <c r="AK7" s="17" t="s">
        <v>13</v>
      </c>
    </row>
    <row r="8" spans="1:37" ht="24.75" x14ac:dyDescent="0.55000000000000004">
      <c r="A8" s="18" t="s">
        <v>34</v>
      </c>
      <c r="C8" s="18" t="s">
        <v>35</v>
      </c>
      <c r="E8" s="18" t="s">
        <v>36</v>
      </c>
      <c r="G8" s="18" t="s">
        <v>37</v>
      </c>
      <c r="I8" s="18" t="s">
        <v>38</v>
      </c>
      <c r="K8" s="18" t="s">
        <v>39</v>
      </c>
      <c r="M8" s="18" t="s">
        <v>32</v>
      </c>
      <c r="O8" s="18" t="s">
        <v>7</v>
      </c>
      <c r="Q8" s="18" t="s">
        <v>8</v>
      </c>
      <c r="S8" s="18" t="s">
        <v>9</v>
      </c>
      <c r="U8" s="18" t="s">
        <v>7</v>
      </c>
      <c r="W8" s="18" t="s">
        <v>8</v>
      </c>
      <c r="Y8" s="18" t="s">
        <v>7</v>
      </c>
      <c r="AA8" s="18" t="s">
        <v>14</v>
      </c>
      <c r="AC8" s="18" t="s">
        <v>7</v>
      </c>
      <c r="AE8" s="18" t="s">
        <v>40</v>
      </c>
      <c r="AG8" s="18" t="s">
        <v>8</v>
      </c>
      <c r="AI8" s="18" t="s">
        <v>9</v>
      </c>
      <c r="AK8" s="18" t="s">
        <v>13</v>
      </c>
    </row>
    <row r="9" spans="1:37" x14ac:dyDescent="0.55000000000000004">
      <c r="A9" s="1" t="s">
        <v>41</v>
      </c>
      <c r="C9" s="4" t="s">
        <v>42</v>
      </c>
      <c r="D9" s="4"/>
      <c r="E9" s="4" t="s">
        <v>42</v>
      </c>
      <c r="F9" s="4"/>
      <c r="G9" s="4" t="s">
        <v>43</v>
      </c>
      <c r="H9" s="4"/>
      <c r="I9" s="4" t="s">
        <v>44</v>
      </c>
      <c r="J9" s="4"/>
      <c r="K9" s="5">
        <v>0</v>
      </c>
      <c r="L9" s="4"/>
      <c r="M9" s="5">
        <v>0</v>
      </c>
      <c r="N9" s="4"/>
      <c r="O9" s="5">
        <v>15</v>
      </c>
      <c r="P9" s="4"/>
      <c r="Q9" s="5">
        <v>9967994</v>
      </c>
      <c r="R9" s="4"/>
      <c r="S9" s="5">
        <v>11578051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15</v>
      </c>
      <c r="AD9" s="4"/>
      <c r="AE9" s="5">
        <v>771550</v>
      </c>
      <c r="AF9" s="4"/>
      <c r="AG9" s="5">
        <v>9967994</v>
      </c>
      <c r="AH9" s="4"/>
      <c r="AI9" s="5">
        <v>11571152</v>
      </c>
      <c r="AJ9" s="4"/>
      <c r="AK9" s="8">
        <v>4.3596907835416742E-4</v>
      </c>
    </row>
    <row r="10" spans="1:37" x14ac:dyDescent="0.55000000000000004">
      <c r="A10" s="1" t="s">
        <v>45</v>
      </c>
      <c r="C10" s="4" t="s">
        <v>42</v>
      </c>
      <c r="D10" s="4"/>
      <c r="E10" s="4" t="s">
        <v>42</v>
      </c>
      <c r="F10" s="4"/>
      <c r="G10" s="4" t="s">
        <v>46</v>
      </c>
      <c r="H10" s="4"/>
      <c r="I10" s="4" t="s">
        <v>47</v>
      </c>
      <c r="J10" s="4"/>
      <c r="K10" s="5">
        <v>0</v>
      </c>
      <c r="L10" s="4"/>
      <c r="M10" s="5">
        <v>0</v>
      </c>
      <c r="N10" s="4"/>
      <c r="O10" s="5">
        <v>3339</v>
      </c>
      <c r="P10" s="4"/>
      <c r="Q10" s="5">
        <v>2599987510</v>
      </c>
      <c r="R10" s="4"/>
      <c r="S10" s="5">
        <v>3189402246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3339</v>
      </c>
      <c r="AD10" s="4"/>
      <c r="AE10" s="5">
        <v>970060</v>
      </c>
      <c r="AF10" s="4"/>
      <c r="AG10" s="5">
        <v>2599987510</v>
      </c>
      <c r="AH10" s="4"/>
      <c r="AI10" s="5">
        <v>3238443265</v>
      </c>
      <c r="AJ10" s="4"/>
      <c r="AK10" s="8">
        <v>0.1220156061854784</v>
      </c>
    </row>
    <row r="11" spans="1:37" x14ac:dyDescent="0.55000000000000004">
      <c r="A11" s="1" t="s">
        <v>48</v>
      </c>
      <c r="C11" s="4" t="s">
        <v>42</v>
      </c>
      <c r="D11" s="4"/>
      <c r="E11" s="4" t="s">
        <v>42</v>
      </c>
      <c r="F11" s="4"/>
      <c r="G11" s="4" t="s">
        <v>49</v>
      </c>
      <c r="H11" s="4"/>
      <c r="I11" s="4" t="s">
        <v>50</v>
      </c>
      <c r="J11" s="4"/>
      <c r="K11" s="5">
        <v>0</v>
      </c>
      <c r="L11" s="4"/>
      <c r="M11" s="5">
        <v>0</v>
      </c>
      <c r="N11" s="4"/>
      <c r="O11" s="5">
        <v>2960</v>
      </c>
      <c r="P11" s="4"/>
      <c r="Q11" s="5">
        <v>2252414784</v>
      </c>
      <c r="R11" s="4"/>
      <c r="S11" s="5">
        <v>2796249087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2960</v>
      </c>
      <c r="AD11" s="4"/>
      <c r="AE11" s="5">
        <v>957530</v>
      </c>
      <c r="AF11" s="4"/>
      <c r="AG11" s="5">
        <v>2252414784</v>
      </c>
      <c r="AH11" s="4"/>
      <c r="AI11" s="5">
        <v>2833775085</v>
      </c>
      <c r="AJ11" s="4"/>
      <c r="AK11" s="8">
        <v>0.10676882578938142</v>
      </c>
    </row>
    <row r="12" spans="1:37" x14ac:dyDescent="0.55000000000000004">
      <c r="A12" s="1" t="s">
        <v>51</v>
      </c>
      <c r="C12" s="4" t="s">
        <v>42</v>
      </c>
      <c r="D12" s="4"/>
      <c r="E12" s="4" t="s">
        <v>42</v>
      </c>
      <c r="F12" s="4"/>
      <c r="G12" s="4" t="s">
        <v>52</v>
      </c>
      <c r="H12" s="4"/>
      <c r="I12" s="4" t="s">
        <v>53</v>
      </c>
      <c r="J12" s="4"/>
      <c r="K12" s="5">
        <v>0</v>
      </c>
      <c r="L12" s="4"/>
      <c r="M12" s="5">
        <v>0</v>
      </c>
      <c r="N12" s="4"/>
      <c r="O12" s="5">
        <v>2350</v>
      </c>
      <c r="P12" s="4"/>
      <c r="Q12" s="5">
        <v>1748753902</v>
      </c>
      <c r="R12" s="4"/>
      <c r="S12" s="5">
        <v>2100519211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2350</v>
      </c>
      <c r="AD12" s="4"/>
      <c r="AE12" s="5">
        <v>900370</v>
      </c>
      <c r="AF12" s="4"/>
      <c r="AG12" s="5">
        <v>1748753902</v>
      </c>
      <c r="AH12" s="4"/>
      <c r="AI12" s="5">
        <v>2115485998</v>
      </c>
      <c r="AJ12" s="4"/>
      <c r="AK12" s="8">
        <v>7.9705675011373628E-2</v>
      </c>
    </row>
    <row r="13" spans="1:37" ht="24.75" thickBot="1" x14ac:dyDescent="0.6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">
        <f>SUM(Q9:Q12)</f>
        <v>6611124190</v>
      </c>
      <c r="R13" s="4"/>
      <c r="S13" s="6">
        <f>SUM(S9:S12)</f>
        <v>8097748595</v>
      </c>
      <c r="T13" s="4"/>
      <c r="U13" s="4"/>
      <c r="V13" s="4"/>
      <c r="W13" s="6">
        <f>SUM(W9:W12)</f>
        <v>0</v>
      </c>
      <c r="X13" s="4"/>
      <c r="Y13" s="4"/>
      <c r="Z13" s="4"/>
      <c r="AA13" s="6">
        <f>SUM(AA9:AA12)</f>
        <v>0</v>
      </c>
      <c r="AB13" s="4"/>
      <c r="AC13" s="4"/>
      <c r="AD13" s="4"/>
      <c r="AE13" s="4"/>
      <c r="AF13" s="4"/>
      <c r="AG13" s="6">
        <f>SUM(AG9:AG12)</f>
        <v>6611124190</v>
      </c>
      <c r="AH13" s="4"/>
      <c r="AI13" s="6">
        <f>SUM(AI9:AI12)</f>
        <v>8199275500</v>
      </c>
      <c r="AJ13" s="4"/>
      <c r="AK13" s="9">
        <f>SUM(AK9:AK12)</f>
        <v>0.30892607606458761</v>
      </c>
    </row>
    <row r="14" spans="1:37" ht="24.75" thickTop="1" x14ac:dyDescent="0.55000000000000004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G20" sqref="G20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6" style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7" t="s">
        <v>55</v>
      </c>
      <c r="C6" s="18" t="s">
        <v>56</v>
      </c>
      <c r="D6" s="18" t="s">
        <v>56</v>
      </c>
      <c r="E6" s="18" t="s">
        <v>56</v>
      </c>
      <c r="F6" s="18" t="s">
        <v>56</v>
      </c>
      <c r="G6" s="18" t="s">
        <v>56</v>
      </c>
      <c r="H6" s="18" t="s">
        <v>56</v>
      </c>
      <c r="I6" s="18" t="s">
        <v>56</v>
      </c>
      <c r="K6" s="18" t="s">
        <v>150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</row>
    <row r="7" spans="1:19" ht="24.75" x14ac:dyDescent="0.55000000000000004">
      <c r="A7" s="18" t="s">
        <v>55</v>
      </c>
      <c r="C7" s="18" t="s">
        <v>57</v>
      </c>
      <c r="E7" s="18" t="s">
        <v>58</v>
      </c>
      <c r="G7" s="18" t="s">
        <v>59</v>
      </c>
      <c r="I7" s="18" t="s">
        <v>39</v>
      </c>
      <c r="K7" s="18" t="s">
        <v>60</v>
      </c>
      <c r="M7" s="18" t="s">
        <v>61</v>
      </c>
      <c r="O7" s="18" t="s">
        <v>62</v>
      </c>
      <c r="Q7" s="18" t="s">
        <v>60</v>
      </c>
      <c r="S7" s="18" t="s">
        <v>54</v>
      </c>
    </row>
    <row r="8" spans="1:19" x14ac:dyDescent="0.55000000000000004">
      <c r="A8" s="1" t="s">
        <v>63</v>
      </c>
      <c r="C8" s="4" t="s">
        <v>64</v>
      </c>
      <c r="E8" s="1" t="s">
        <v>65</v>
      </c>
      <c r="G8" s="1" t="s">
        <v>66</v>
      </c>
      <c r="I8" s="5">
        <v>8</v>
      </c>
      <c r="J8" s="4"/>
      <c r="K8" s="5">
        <v>8338394</v>
      </c>
      <c r="L8" s="4"/>
      <c r="M8" s="5">
        <v>54472</v>
      </c>
      <c r="N8" s="4"/>
      <c r="O8" s="5">
        <v>0</v>
      </c>
      <c r="P8" s="4"/>
      <c r="Q8" s="5">
        <v>8392866</v>
      </c>
      <c r="R8" s="4"/>
      <c r="S8" s="8">
        <v>3.1622003191817267E-4</v>
      </c>
    </row>
    <row r="9" spans="1:19" x14ac:dyDescent="0.55000000000000004">
      <c r="A9" s="1" t="s">
        <v>67</v>
      </c>
      <c r="C9" s="4" t="s">
        <v>68</v>
      </c>
      <c r="E9" s="1" t="s">
        <v>65</v>
      </c>
      <c r="G9" s="1" t="s">
        <v>69</v>
      </c>
      <c r="I9" s="5">
        <v>8</v>
      </c>
      <c r="J9" s="4"/>
      <c r="K9" s="5">
        <v>1515490785</v>
      </c>
      <c r="L9" s="4"/>
      <c r="M9" s="5">
        <v>102770401</v>
      </c>
      <c r="N9" s="4"/>
      <c r="O9" s="5">
        <v>1617750000</v>
      </c>
      <c r="P9" s="4"/>
      <c r="Q9" s="5">
        <v>511186</v>
      </c>
      <c r="R9" s="4"/>
      <c r="S9" s="8">
        <v>1.9260077932391987E-5</v>
      </c>
    </row>
    <row r="10" spans="1:19" x14ac:dyDescent="0.55000000000000004">
      <c r="A10" s="1" t="s">
        <v>70</v>
      </c>
      <c r="C10" s="4" t="s">
        <v>71</v>
      </c>
      <c r="E10" s="1" t="s">
        <v>65</v>
      </c>
      <c r="G10" s="1" t="s">
        <v>72</v>
      </c>
      <c r="I10" s="5">
        <v>8</v>
      </c>
      <c r="J10" s="4"/>
      <c r="K10" s="5">
        <v>0</v>
      </c>
      <c r="L10" s="4"/>
      <c r="M10" s="5">
        <v>1617500000</v>
      </c>
      <c r="N10" s="4"/>
      <c r="O10" s="5">
        <v>0</v>
      </c>
      <c r="P10" s="4"/>
      <c r="Q10" s="5">
        <v>1617500000</v>
      </c>
      <c r="R10" s="4"/>
      <c r="S10" s="8">
        <v>6.0942936730747792E-2</v>
      </c>
    </row>
    <row r="11" spans="1:19" ht="24.75" thickBot="1" x14ac:dyDescent="0.6">
      <c r="C11" s="4"/>
      <c r="I11" s="4"/>
      <c r="J11" s="4"/>
      <c r="K11" s="6">
        <f>SUM(K8:K10)</f>
        <v>1523829179</v>
      </c>
      <c r="L11" s="4"/>
      <c r="M11" s="6">
        <f>SUM(M8:M10)</f>
        <v>1720324873</v>
      </c>
      <c r="N11" s="4"/>
      <c r="O11" s="6">
        <f>SUM(O8:O10)</f>
        <v>1617750000</v>
      </c>
      <c r="P11" s="4"/>
      <c r="Q11" s="6">
        <f>SUM(Q8:Q10)</f>
        <v>1626404052</v>
      </c>
      <c r="R11" s="4"/>
      <c r="S11" s="10">
        <f>SUM(S8:S10)</f>
        <v>6.1278416840598357E-2</v>
      </c>
    </row>
    <row r="12" spans="1:19" ht="24.75" thickTop="1" x14ac:dyDescent="0.55000000000000004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20" sqref="C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17" t="s">
        <v>0</v>
      </c>
      <c r="B2" s="17"/>
      <c r="C2" s="17"/>
      <c r="D2" s="17"/>
      <c r="E2" s="17"/>
      <c r="F2" s="17"/>
      <c r="G2" s="17"/>
    </row>
    <row r="3" spans="1:7" ht="24.75" x14ac:dyDescent="0.55000000000000004">
      <c r="A3" s="17" t="s">
        <v>73</v>
      </c>
      <c r="B3" s="17"/>
      <c r="C3" s="17"/>
      <c r="D3" s="17"/>
      <c r="E3" s="17"/>
      <c r="F3" s="17"/>
      <c r="G3" s="17"/>
    </row>
    <row r="4" spans="1:7" ht="24.75" x14ac:dyDescent="0.55000000000000004">
      <c r="A4" s="17" t="s">
        <v>2</v>
      </c>
      <c r="B4" s="17"/>
      <c r="C4" s="17"/>
      <c r="D4" s="17"/>
      <c r="E4" s="17"/>
      <c r="F4" s="17"/>
      <c r="G4" s="17"/>
    </row>
    <row r="6" spans="1:7" ht="24.75" x14ac:dyDescent="0.55000000000000004">
      <c r="A6" s="18" t="s">
        <v>77</v>
      </c>
      <c r="C6" s="18" t="s">
        <v>60</v>
      </c>
      <c r="E6" s="18" t="s">
        <v>139</v>
      </c>
      <c r="G6" s="18" t="s">
        <v>13</v>
      </c>
    </row>
    <row r="7" spans="1:7" x14ac:dyDescent="0.55000000000000004">
      <c r="A7" s="1" t="s">
        <v>147</v>
      </c>
      <c r="C7" s="5">
        <v>1615910786</v>
      </c>
      <c r="D7" s="4"/>
      <c r="E7" s="8">
        <f>C7/$C$10</f>
        <v>0.93622399489581432</v>
      </c>
      <c r="F7" s="4"/>
      <c r="G7" s="8">
        <v>6.0883059532445709E-2</v>
      </c>
    </row>
    <row r="8" spans="1:7" x14ac:dyDescent="0.55000000000000004">
      <c r="A8" s="1" t="s">
        <v>148</v>
      </c>
      <c r="C8" s="5">
        <v>101526906</v>
      </c>
      <c r="D8" s="4"/>
      <c r="E8" s="8">
        <f t="shared" ref="E8:E9" si="0">C8/$C$10</f>
        <v>5.8822508240087841E-2</v>
      </c>
      <c r="F8" s="4"/>
      <c r="G8" s="8">
        <v>3.8252536685172045E-3</v>
      </c>
    </row>
    <row r="9" spans="1:7" x14ac:dyDescent="0.55000000000000004">
      <c r="A9" s="1" t="s">
        <v>149</v>
      </c>
      <c r="C9" s="5">
        <v>8549673</v>
      </c>
      <c r="D9" s="4"/>
      <c r="E9" s="8">
        <f t="shared" si="0"/>
        <v>4.9534968640978436E-3</v>
      </c>
      <c r="F9" s="4"/>
      <c r="G9" s="8">
        <v>3.2212808699077757E-4</v>
      </c>
    </row>
    <row r="10" spans="1:7" ht="24.75" thickBot="1" x14ac:dyDescent="0.6">
      <c r="C10" s="6">
        <f>SUM(C7:C9)</f>
        <v>1725987365</v>
      </c>
      <c r="D10" s="4"/>
      <c r="E10" s="10">
        <f>SUM(E7:E9)</f>
        <v>1</v>
      </c>
      <c r="F10" s="4"/>
      <c r="G10" s="10">
        <f>SUM(G7:G9)</f>
        <v>6.5030441287953697E-2</v>
      </c>
    </row>
    <row r="11" spans="1:7" ht="24.75" thickTop="1" x14ac:dyDescent="0.55000000000000004">
      <c r="C11" s="4"/>
      <c r="D11" s="4"/>
      <c r="E11" s="4"/>
      <c r="F11" s="4"/>
      <c r="G11" s="4"/>
    </row>
    <row r="12" spans="1:7" x14ac:dyDescent="0.55000000000000004">
      <c r="C12" s="4"/>
      <c r="D12" s="4"/>
      <c r="E12" s="4"/>
      <c r="F12" s="4"/>
      <c r="G12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A19" sqref="A19"/>
    </sheetView>
  </sheetViews>
  <sheetFormatPr defaultRowHeight="24" x14ac:dyDescent="0.55000000000000004"/>
  <cols>
    <col min="1" max="1" width="22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8" t="s">
        <v>74</v>
      </c>
      <c r="B6" s="18" t="s">
        <v>74</v>
      </c>
      <c r="C6" s="18" t="s">
        <v>74</v>
      </c>
      <c r="D6" s="18" t="s">
        <v>74</v>
      </c>
      <c r="E6" s="18" t="s">
        <v>74</v>
      </c>
      <c r="F6" s="18" t="s">
        <v>74</v>
      </c>
      <c r="G6" s="18" t="s">
        <v>74</v>
      </c>
      <c r="I6" s="18" t="s">
        <v>75</v>
      </c>
      <c r="J6" s="18" t="s">
        <v>75</v>
      </c>
      <c r="K6" s="18" t="s">
        <v>75</v>
      </c>
      <c r="L6" s="18" t="s">
        <v>75</v>
      </c>
      <c r="M6" s="18" t="s">
        <v>75</v>
      </c>
      <c r="O6" s="18" t="s">
        <v>76</v>
      </c>
      <c r="P6" s="18" t="s">
        <v>76</v>
      </c>
      <c r="Q6" s="18" t="s">
        <v>76</v>
      </c>
      <c r="R6" s="18" t="s">
        <v>76</v>
      </c>
      <c r="S6" s="18" t="s">
        <v>76</v>
      </c>
    </row>
    <row r="7" spans="1:19" ht="24.75" x14ac:dyDescent="0.55000000000000004">
      <c r="A7" s="18" t="s">
        <v>77</v>
      </c>
      <c r="C7" s="18" t="s">
        <v>78</v>
      </c>
      <c r="E7" s="18" t="s">
        <v>38</v>
      </c>
      <c r="G7" s="18" t="s">
        <v>39</v>
      </c>
      <c r="I7" s="18" t="s">
        <v>79</v>
      </c>
      <c r="K7" s="18" t="s">
        <v>80</v>
      </c>
      <c r="M7" s="18" t="s">
        <v>81</v>
      </c>
      <c r="O7" s="18" t="s">
        <v>79</v>
      </c>
      <c r="Q7" s="18" t="s">
        <v>80</v>
      </c>
      <c r="S7" s="18" t="s">
        <v>81</v>
      </c>
    </row>
    <row r="8" spans="1:19" x14ac:dyDescent="0.55000000000000004">
      <c r="A8" s="1" t="s">
        <v>63</v>
      </c>
      <c r="C8" s="5">
        <v>17</v>
      </c>
      <c r="D8" s="4"/>
      <c r="E8" s="4" t="s">
        <v>151</v>
      </c>
      <c r="F8" s="4"/>
      <c r="G8" s="5">
        <v>8</v>
      </c>
      <c r="H8" s="4"/>
      <c r="I8" s="5">
        <v>54472</v>
      </c>
      <c r="J8" s="4"/>
      <c r="K8" s="5">
        <v>0</v>
      </c>
      <c r="L8" s="4"/>
      <c r="M8" s="5">
        <v>54472</v>
      </c>
      <c r="N8" s="4"/>
      <c r="O8" s="5">
        <v>77416199</v>
      </c>
      <c r="P8" s="4"/>
      <c r="Q8" s="5">
        <v>0</v>
      </c>
      <c r="R8" s="4"/>
      <c r="S8" s="5">
        <v>77416199</v>
      </c>
    </row>
    <row r="9" spans="1:19" x14ac:dyDescent="0.55000000000000004">
      <c r="A9" s="1" t="s">
        <v>67</v>
      </c>
      <c r="C9" s="5">
        <v>24</v>
      </c>
      <c r="D9" s="4"/>
      <c r="E9" s="4" t="s">
        <v>151</v>
      </c>
      <c r="F9" s="4"/>
      <c r="G9" s="5">
        <v>8</v>
      </c>
      <c r="H9" s="4"/>
      <c r="I9" s="5">
        <v>8495201</v>
      </c>
      <c r="J9" s="4"/>
      <c r="K9" s="5">
        <v>0</v>
      </c>
      <c r="L9" s="4"/>
      <c r="M9" s="5">
        <v>8495201</v>
      </c>
      <c r="N9" s="4"/>
      <c r="O9" s="5">
        <v>14197341</v>
      </c>
      <c r="P9" s="4"/>
      <c r="Q9" s="5">
        <v>0</v>
      </c>
      <c r="R9" s="4"/>
      <c r="S9" s="5">
        <v>14197341</v>
      </c>
    </row>
    <row r="10" spans="1:19" ht="24.75" thickBot="1" x14ac:dyDescent="0.6">
      <c r="C10" s="4"/>
      <c r="D10" s="4"/>
      <c r="E10" s="4"/>
      <c r="F10" s="4"/>
      <c r="G10" s="4"/>
      <c r="H10" s="4"/>
      <c r="I10" s="6">
        <f>SUM(I8:I9)</f>
        <v>8549673</v>
      </c>
      <c r="J10" s="4"/>
      <c r="K10" s="6">
        <f>SUM(K8:K9)</f>
        <v>0</v>
      </c>
      <c r="L10" s="4"/>
      <c r="M10" s="6">
        <f>SUM(M8:M9)</f>
        <v>8549673</v>
      </c>
      <c r="N10" s="4"/>
      <c r="O10" s="6">
        <f>SUM(O8:O9)</f>
        <v>91613540</v>
      </c>
      <c r="P10" s="4"/>
      <c r="Q10" s="6">
        <f>SUM(Q8:Q9)</f>
        <v>0</v>
      </c>
      <c r="R10" s="4"/>
      <c r="S10" s="6">
        <f>SUM(S8:S9)</f>
        <v>91613540</v>
      </c>
    </row>
    <row r="11" spans="1:19" ht="24.75" thickTop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9"/>
  <sheetViews>
    <sheetView rightToLeft="1" workbookViewId="0">
      <selection activeCell="I30" sqref="I30"/>
    </sheetView>
  </sheetViews>
  <sheetFormatPr defaultRowHeight="24" x14ac:dyDescent="0.55000000000000004"/>
  <cols>
    <col min="1" max="1" width="27.71093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 x14ac:dyDescent="0.55000000000000004">
      <c r="A6" s="17" t="s">
        <v>3</v>
      </c>
      <c r="C6" s="18" t="s">
        <v>83</v>
      </c>
      <c r="D6" s="18" t="s">
        <v>83</v>
      </c>
      <c r="E6" s="18" t="s">
        <v>83</v>
      </c>
      <c r="F6" s="18" t="s">
        <v>83</v>
      </c>
      <c r="G6" s="18" t="s">
        <v>83</v>
      </c>
      <c r="I6" s="18" t="s">
        <v>75</v>
      </c>
      <c r="J6" s="18" t="s">
        <v>75</v>
      </c>
      <c r="K6" s="18" t="s">
        <v>75</v>
      </c>
      <c r="L6" s="18" t="s">
        <v>75</v>
      </c>
      <c r="M6" s="18" t="s">
        <v>75</v>
      </c>
      <c r="O6" s="18" t="s">
        <v>76</v>
      </c>
      <c r="P6" s="18" t="s">
        <v>76</v>
      </c>
      <c r="Q6" s="18" t="s">
        <v>76</v>
      </c>
      <c r="R6" s="18" t="s">
        <v>76</v>
      </c>
      <c r="S6" s="18" t="s">
        <v>76</v>
      </c>
    </row>
    <row r="7" spans="1:19" ht="24.75" x14ac:dyDescent="0.55000000000000004">
      <c r="A7" s="18" t="s">
        <v>3</v>
      </c>
      <c r="C7" s="18" t="s">
        <v>84</v>
      </c>
      <c r="E7" s="18" t="s">
        <v>85</v>
      </c>
      <c r="G7" s="18" t="s">
        <v>86</v>
      </c>
      <c r="I7" s="18" t="s">
        <v>87</v>
      </c>
      <c r="K7" s="18" t="s">
        <v>80</v>
      </c>
      <c r="M7" s="18" t="s">
        <v>88</v>
      </c>
      <c r="O7" s="18" t="s">
        <v>87</v>
      </c>
      <c r="Q7" s="18" t="s">
        <v>80</v>
      </c>
      <c r="S7" s="18" t="s">
        <v>88</v>
      </c>
    </row>
    <row r="8" spans="1:19" x14ac:dyDescent="0.55000000000000004">
      <c r="A8" s="1" t="s">
        <v>27</v>
      </c>
      <c r="C8" s="4" t="s">
        <v>89</v>
      </c>
      <c r="D8" s="4"/>
      <c r="E8" s="5">
        <v>40538</v>
      </c>
      <c r="F8" s="4"/>
      <c r="G8" s="5">
        <v>1300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52699400</v>
      </c>
      <c r="P8" s="4"/>
      <c r="Q8" s="5">
        <v>0</v>
      </c>
      <c r="R8" s="4"/>
      <c r="S8" s="5">
        <v>52699400</v>
      </c>
    </row>
    <row r="9" spans="1:19" x14ac:dyDescent="0.55000000000000004">
      <c r="A9" s="1" t="s">
        <v>22</v>
      </c>
      <c r="C9" s="4" t="s">
        <v>90</v>
      </c>
      <c r="D9" s="4"/>
      <c r="E9" s="5">
        <v>321782</v>
      </c>
      <c r="F9" s="4"/>
      <c r="G9" s="5">
        <v>500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160891000</v>
      </c>
      <c r="P9" s="4"/>
      <c r="Q9" s="5">
        <v>0</v>
      </c>
      <c r="R9" s="4"/>
      <c r="S9" s="5">
        <v>160891000</v>
      </c>
    </row>
    <row r="10" spans="1:19" x14ac:dyDescent="0.55000000000000004">
      <c r="A10" s="1" t="s">
        <v>26</v>
      </c>
      <c r="C10" s="4" t="s">
        <v>90</v>
      </c>
      <c r="D10" s="4"/>
      <c r="E10" s="5">
        <v>203964</v>
      </c>
      <c r="F10" s="4"/>
      <c r="G10" s="5">
        <v>700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142774800</v>
      </c>
      <c r="P10" s="4"/>
      <c r="Q10" s="5">
        <v>0</v>
      </c>
      <c r="R10" s="4"/>
      <c r="S10" s="5">
        <v>142774800</v>
      </c>
    </row>
    <row r="11" spans="1:19" x14ac:dyDescent="0.55000000000000004">
      <c r="A11" s="1" t="s">
        <v>91</v>
      </c>
      <c r="C11" s="4" t="s">
        <v>92</v>
      </c>
      <c r="D11" s="4"/>
      <c r="E11" s="5">
        <v>87951</v>
      </c>
      <c r="F11" s="4"/>
      <c r="G11" s="5">
        <v>2100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184697100</v>
      </c>
      <c r="P11" s="4"/>
      <c r="Q11" s="5">
        <v>0</v>
      </c>
      <c r="R11" s="4"/>
      <c r="S11" s="5">
        <v>184697100</v>
      </c>
    </row>
    <row r="12" spans="1:19" x14ac:dyDescent="0.55000000000000004">
      <c r="A12" s="1" t="s">
        <v>93</v>
      </c>
      <c r="C12" s="4" t="s">
        <v>94</v>
      </c>
      <c r="D12" s="4"/>
      <c r="E12" s="5">
        <v>152846</v>
      </c>
      <c r="F12" s="4"/>
      <c r="G12" s="5">
        <v>2000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305692000</v>
      </c>
      <c r="P12" s="4"/>
      <c r="Q12" s="5">
        <v>0</v>
      </c>
      <c r="R12" s="4"/>
      <c r="S12" s="5">
        <v>305692000</v>
      </c>
    </row>
    <row r="13" spans="1:19" x14ac:dyDescent="0.55000000000000004">
      <c r="A13" s="1" t="s">
        <v>30</v>
      </c>
      <c r="C13" s="4" t="s">
        <v>95</v>
      </c>
      <c r="D13" s="4"/>
      <c r="E13" s="5">
        <v>468278</v>
      </c>
      <c r="F13" s="4"/>
      <c r="G13" s="5">
        <v>450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210725100</v>
      </c>
      <c r="P13" s="4"/>
      <c r="Q13" s="5">
        <v>0</v>
      </c>
      <c r="R13" s="4"/>
      <c r="S13" s="5">
        <v>210725100</v>
      </c>
    </row>
    <row r="14" spans="1:19" x14ac:dyDescent="0.55000000000000004">
      <c r="A14" s="1" t="s">
        <v>96</v>
      </c>
      <c r="C14" s="4" t="s">
        <v>97</v>
      </c>
      <c r="D14" s="4"/>
      <c r="E14" s="5">
        <v>691195</v>
      </c>
      <c r="F14" s="4"/>
      <c r="G14" s="5">
        <v>20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13823900</v>
      </c>
      <c r="P14" s="4"/>
      <c r="Q14" s="5">
        <v>0</v>
      </c>
      <c r="R14" s="4"/>
      <c r="S14" s="5">
        <v>13823900</v>
      </c>
    </row>
    <row r="15" spans="1:19" x14ac:dyDescent="0.55000000000000004">
      <c r="A15" s="1" t="s">
        <v>18</v>
      </c>
      <c r="C15" s="4" t="s">
        <v>98</v>
      </c>
      <c r="D15" s="4"/>
      <c r="E15" s="5">
        <v>214405</v>
      </c>
      <c r="F15" s="4"/>
      <c r="G15" s="5">
        <v>190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40736950</v>
      </c>
      <c r="P15" s="4"/>
      <c r="Q15" s="5">
        <v>0</v>
      </c>
      <c r="R15" s="4"/>
      <c r="S15" s="5">
        <v>40736950</v>
      </c>
    </row>
    <row r="16" spans="1:19" x14ac:dyDescent="0.55000000000000004">
      <c r="A16" s="1" t="s">
        <v>99</v>
      </c>
      <c r="C16" s="4" t="s">
        <v>100</v>
      </c>
      <c r="D16" s="4"/>
      <c r="E16" s="5">
        <v>26199</v>
      </c>
      <c r="F16" s="4"/>
      <c r="G16" s="5">
        <v>3530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92482470</v>
      </c>
      <c r="P16" s="4"/>
      <c r="Q16" s="5">
        <v>0</v>
      </c>
      <c r="R16" s="4"/>
      <c r="S16" s="5">
        <v>92482470</v>
      </c>
    </row>
    <row r="17" spans="1:19" x14ac:dyDescent="0.55000000000000004">
      <c r="A17" s="1" t="s">
        <v>29</v>
      </c>
      <c r="C17" s="4" t="s">
        <v>101</v>
      </c>
      <c r="D17" s="4"/>
      <c r="E17" s="5">
        <v>273552</v>
      </c>
      <c r="F17" s="4"/>
      <c r="G17" s="5">
        <v>600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164131200</v>
      </c>
      <c r="P17" s="4"/>
      <c r="Q17" s="5">
        <v>0</v>
      </c>
      <c r="R17" s="4"/>
      <c r="S17" s="5">
        <v>164131200</v>
      </c>
    </row>
    <row r="18" spans="1:19" x14ac:dyDescent="0.55000000000000004">
      <c r="A18" s="1" t="s">
        <v>23</v>
      </c>
      <c r="C18" s="4" t="s">
        <v>102</v>
      </c>
      <c r="D18" s="4"/>
      <c r="E18" s="5">
        <v>78457</v>
      </c>
      <c r="F18" s="4"/>
      <c r="G18" s="5">
        <v>1200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94148400</v>
      </c>
      <c r="P18" s="4"/>
      <c r="Q18" s="5">
        <v>0</v>
      </c>
      <c r="R18" s="4"/>
      <c r="S18" s="5">
        <v>94148400</v>
      </c>
    </row>
    <row r="19" spans="1:19" x14ac:dyDescent="0.55000000000000004">
      <c r="A19" s="1" t="s">
        <v>28</v>
      </c>
      <c r="C19" s="4" t="s">
        <v>103</v>
      </c>
      <c r="D19" s="4"/>
      <c r="E19" s="5">
        <v>52547</v>
      </c>
      <c r="F19" s="4"/>
      <c r="G19" s="5">
        <v>6500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341555500</v>
      </c>
      <c r="P19" s="4"/>
      <c r="Q19" s="5">
        <v>0</v>
      </c>
      <c r="R19" s="4"/>
      <c r="S19" s="5">
        <v>341555500</v>
      </c>
    </row>
    <row r="20" spans="1:19" x14ac:dyDescent="0.55000000000000004">
      <c r="A20" s="1" t="s">
        <v>104</v>
      </c>
      <c r="C20" s="4" t="s">
        <v>105</v>
      </c>
      <c r="D20" s="4"/>
      <c r="E20" s="5">
        <v>4940</v>
      </c>
      <c r="F20" s="4"/>
      <c r="G20" s="5">
        <v>4430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21884200</v>
      </c>
      <c r="P20" s="4"/>
      <c r="Q20" s="5">
        <v>0</v>
      </c>
      <c r="R20" s="4"/>
      <c r="S20" s="5">
        <v>21884200</v>
      </c>
    </row>
    <row r="21" spans="1:19" x14ac:dyDescent="0.55000000000000004">
      <c r="A21" s="1" t="s">
        <v>16</v>
      </c>
      <c r="C21" s="4" t="s">
        <v>92</v>
      </c>
      <c r="D21" s="4"/>
      <c r="E21" s="5">
        <v>188122</v>
      </c>
      <c r="F21" s="4"/>
      <c r="G21" s="5">
        <v>1250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235152500</v>
      </c>
      <c r="P21" s="4"/>
      <c r="Q21" s="5">
        <v>0</v>
      </c>
      <c r="R21" s="4"/>
      <c r="S21" s="5">
        <v>235152500</v>
      </c>
    </row>
    <row r="22" spans="1:19" x14ac:dyDescent="0.55000000000000004">
      <c r="A22" s="1" t="s">
        <v>20</v>
      </c>
      <c r="C22" s="4" t="s">
        <v>101</v>
      </c>
      <c r="D22" s="4"/>
      <c r="E22" s="5">
        <v>164070</v>
      </c>
      <c r="F22" s="4"/>
      <c r="G22" s="5">
        <v>1260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206728200</v>
      </c>
      <c r="P22" s="4"/>
      <c r="Q22" s="5">
        <v>0</v>
      </c>
      <c r="R22" s="4"/>
      <c r="S22" s="5">
        <v>206728200</v>
      </c>
    </row>
    <row r="23" spans="1:19" x14ac:dyDescent="0.55000000000000004">
      <c r="A23" s="1" t="s">
        <v>19</v>
      </c>
      <c r="C23" s="4" t="s">
        <v>106</v>
      </c>
      <c r="D23" s="4"/>
      <c r="E23" s="5">
        <v>29461</v>
      </c>
      <c r="F23" s="4"/>
      <c r="G23" s="5">
        <v>3200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94275200</v>
      </c>
      <c r="P23" s="4"/>
      <c r="Q23" s="5">
        <v>0</v>
      </c>
      <c r="R23" s="4"/>
      <c r="S23" s="5">
        <v>94275200</v>
      </c>
    </row>
    <row r="24" spans="1:19" x14ac:dyDescent="0.55000000000000004">
      <c r="A24" s="1" t="s">
        <v>15</v>
      </c>
      <c r="C24" s="4" t="s">
        <v>107</v>
      </c>
      <c r="D24" s="4"/>
      <c r="E24" s="5">
        <v>41975</v>
      </c>
      <c r="F24" s="4"/>
      <c r="G24" s="5">
        <v>1000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41975000</v>
      </c>
      <c r="P24" s="4"/>
      <c r="Q24" s="5">
        <v>0</v>
      </c>
      <c r="R24" s="4"/>
      <c r="S24" s="5">
        <v>41975000</v>
      </c>
    </row>
    <row r="25" spans="1:19" x14ac:dyDescent="0.55000000000000004">
      <c r="A25" s="1" t="s">
        <v>25</v>
      </c>
      <c r="C25" s="4" t="s">
        <v>108</v>
      </c>
      <c r="D25" s="4"/>
      <c r="E25" s="5">
        <v>48279</v>
      </c>
      <c r="F25" s="4"/>
      <c r="G25" s="5">
        <v>450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21725550</v>
      </c>
      <c r="P25" s="4"/>
      <c r="Q25" s="5">
        <v>857588</v>
      </c>
      <c r="R25" s="4"/>
      <c r="S25" s="5">
        <v>20867962</v>
      </c>
    </row>
    <row r="26" spans="1:19" x14ac:dyDescent="0.55000000000000004">
      <c r="A26" s="1" t="s">
        <v>152</v>
      </c>
      <c r="C26" s="4" t="s">
        <v>151</v>
      </c>
      <c r="D26" s="4"/>
      <c r="E26" s="5" t="s">
        <v>151</v>
      </c>
      <c r="F26" s="4"/>
      <c r="G26" s="5">
        <v>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8024</v>
      </c>
      <c r="P26" s="4"/>
      <c r="Q26" s="5">
        <v>0</v>
      </c>
      <c r="R26" s="4"/>
      <c r="S26" s="5">
        <v>0</v>
      </c>
    </row>
    <row r="27" spans="1:19" ht="24.75" thickBot="1" x14ac:dyDescent="0.6">
      <c r="C27" s="4"/>
      <c r="D27" s="4"/>
      <c r="E27" s="4"/>
      <c r="F27" s="4"/>
      <c r="G27" s="4"/>
      <c r="H27" s="4"/>
      <c r="I27" s="6">
        <f>SUM(I8:I26)</f>
        <v>0</v>
      </c>
      <c r="J27" s="4"/>
      <c r="K27" s="6">
        <f>SUM(K8:K26)</f>
        <v>0</v>
      </c>
      <c r="L27" s="4"/>
      <c r="M27" s="6">
        <f>SUM(M8:M26)</f>
        <v>0</v>
      </c>
      <c r="N27" s="4"/>
      <c r="O27" s="6">
        <f>SUM(O8:O26)</f>
        <v>2426106494</v>
      </c>
      <c r="P27" s="4"/>
      <c r="Q27" s="6">
        <f>SUM(Q8:Q26)</f>
        <v>857588</v>
      </c>
      <c r="R27" s="4"/>
      <c r="S27" s="6">
        <f>SUM(S8:S26)</f>
        <v>2425240882</v>
      </c>
    </row>
    <row r="28" spans="1:19" ht="24.75" thickTop="1" x14ac:dyDescent="0.55000000000000004">
      <c r="O28" s="3"/>
    </row>
    <row r="29" spans="1:19" x14ac:dyDescent="0.55000000000000004">
      <c r="O29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workbookViewId="0">
      <selection activeCell="J34" sqref="J3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75</v>
      </c>
      <c r="D6" s="18" t="s">
        <v>75</v>
      </c>
      <c r="E6" s="18" t="s">
        <v>75</v>
      </c>
      <c r="F6" s="18" t="s">
        <v>75</v>
      </c>
      <c r="G6" s="18" t="s">
        <v>75</v>
      </c>
      <c r="H6" s="18" t="s">
        <v>75</v>
      </c>
      <c r="I6" s="18" t="s">
        <v>75</v>
      </c>
      <c r="K6" s="18" t="s">
        <v>76</v>
      </c>
      <c r="L6" s="18" t="s">
        <v>76</v>
      </c>
      <c r="M6" s="18" t="s">
        <v>76</v>
      </c>
      <c r="N6" s="18" t="s">
        <v>76</v>
      </c>
      <c r="O6" s="18" t="s">
        <v>76</v>
      </c>
      <c r="P6" s="18" t="s">
        <v>76</v>
      </c>
      <c r="Q6" s="18" t="s">
        <v>76</v>
      </c>
    </row>
    <row r="7" spans="1:17" ht="24.75" x14ac:dyDescent="0.55000000000000004">
      <c r="A7" s="18" t="s">
        <v>3</v>
      </c>
      <c r="C7" s="18" t="s">
        <v>7</v>
      </c>
      <c r="E7" s="18" t="s">
        <v>109</v>
      </c>
      <c r="G7" s="18" t="s">
        <v>110</v>
      </c>
      <c r="I7" s="18" t="s">
        <v>111</v>
      </c>
      <c r="K7" s="18" t="s">
        <v>7</v>
      </c>
      <c r="M7" s="18" t="s">
        <v>109</v>
      </c>
      <c r="O7" s="18" t="s">
        <v>110</v>
      </c>
      <c r="Q7" s="18" t="s">
        <v>111</v>
      </c>
    </row>
    <row r="8" spans="1:17" x14ac:dyDescent="0.55000000000000004">
      <c r="A8" s="1" t="s">
        <v>26</v>
      </c>
      <c r="C8" s="11">
        <v>203964</v>
      </c>
      <c r="D8" s="11"/>
      <c r="E8" s="11">
        <v>1171897394</v>
      </c>
      <c r="F8" s="11"/>
      <c r="G8" s="11">
        <v>999559542</v>
      </c>
      <c r="H8" s="11"/>
      <c r="I8" s="11">
        <f>E8-G8</f>
        <v>172337852</v>
      </c>
      <c r="J8" s="11"/>
      <c r="K8" s="11">
        <v>203964</v>
      </c>
      <c r="L8" s="11"/>
      <c r="M8" s="11">
        <v>1171897394</v>
      </c>
      <c r="N8" s="11"/>
      <c r="O8" s="11">
        <v>1278682808</v>
      </c>
      <c r="P8" s="11"/>
      <c r="Q8" s="11">
        <f>M8-O8</f>
        <v>-106785414</v>
      </c>
    </row>
    <row r="9" spans="1:17" x14ac:dyDescent="0.55000000000000004">
      <c r="A9" s="1" t="s">
        <v>15</v>
      </c>
      <c r="C9" s="11">
        <v>166917</v>
      </c>
      <c r="D9" s="11"/>
      <c r="E9" s="11">
        <v>1541432509</v>
      </c>
      <c r="F9" s="11"/>
      <c r="G9" s="11">
        <v>1548069463</v>
      </c>
      <c r="H9" s="11"/>
      <c r="I9" s="11">
        <f t="shared" ref="I9:I27" si="0">E9-G9</f>
        <v>-6636954</v>
      </c>
      <c r="J9" s="11"/>
      <c r="K9" s="11">
        <v>166917</v>
      </c>
      <c r="L9" s="11"/>
      <c r="M9" s="11">
        <v>1541432509</v>
      </c>
      <c r="N9" s="11"/>
      <c r="O9" s="11">
        <v>1563670854</v>
      </c>
      <c r="P9" s="11"/>
      <c r="Q9" s="11">
        <f t="shared" ref="Q9:Q27" si="1">M9-O9</f>
        <v>-22238345</v>
      </c>
    </row>
    <row r="10" spans="1:17" x14ac:dyDescent="0.55000000000000004">
      <c r="A10" s="1" t="s">
        <v>17</v>
      </c>
      <c r="C10" s="11">
        <v>17706</v>
      </c>
      <c r="D10" s="11"/>
      <c r="E10" s="11">
        <v>731306978</v>
      </c>
      <c r="F10" s="11"/>
      <c r="G10" s="11">
        <v>632743342</v>
      </c>
      <c r="H10" s="11"/>
      <c r="I10" s="11">
        <f t="shared" si="0"/>
        <v>98563636</v>
      </c>
      <c r="J10" s="11"/>
      <c r="K10" s="11">
        <v>17706</v>
      </c>
      <c r="L10" s="11"/>
      <c r="M10" s="11">
        <v>731306978</v>
      </c>
      <c r="N10" s="11"/>
      <c r="O10" s="11">
        <v>625589317</v>
      </c>
      <c r="P10" s="11"/>
      <c r="Q10" s="11">
        <f t="shared" si="1"/>
        <v>105717661</v>
      </c>
    </row>
    <row r="11" spans="1:17" x14ac:dyDescent="0.55000000000000004">
      <c r="A11" s="1" t="s">
        <v>23</v>
      </c>
      <c r="C11" s="11">
        <v>63275</v>
      </c>
      <c r="D11" s="11"/>
      <c r="E11" s="11">
        <v>869886445</v>
      </c>
      <c r="F11" s="11"/>
      <c r="G11" s="11">
        <v>698173502</v>
      </c>
      <c r="H11" s="11"/>
      <c r="I11" s="11">
        <f t="shared" si="0"/>
        <v>171712943</v>
      </c>
      <c r="J11" s="11"/>
      <c r="K11" s="11">
        <v>63275</v>
      </c>
      <c r="L11" s="11"/>
      <c r="M11" s="11">
        <v>869886445</v>
      </c>
      <c r="N11" s="11"/>
      <c r="O11" s="11">
        <v>907631312</v>
      </c>
      <c r="P11" s="11"/>
      <c r="Q11" s="11">
        <f t="shared" si="1"/>
        <v>-37744867</v>
      </c>
    </row>
    <row r="12" spans="1:17" x14ac:dyDescent="0.55000000000000004">
      <c r="A12" s="1" t="s">
        <v>28</v>
      </c>
      <c r="C12" s="11">
        <v>77698</v>
      </c>
      <c r="D12" s="11"/>
      <c r="E12" s="11">
        <v>2129388163</v>
      </c>
      <c r="F12" s="11"/>
      <c r="G12" s="11">
        <v>1797274666</v>
      </c>
      <c r="H12" s="11"/>
      <c r="I12" s="11">
        <f t="shared" si="0"/>
        <v>332113497</v>
      </c>
      <c r="J12" s="11"/>
      <c r="K12" s="11">
        <v>77698</v>
      </c>
      <c r="L12" s="11"/>
      <c r="M12" s="11">
        <v>2129388163</v>
      </c>
      <c r="N12" s="11"/>
      <c r="O12" s="11">
        <v>1834729617</v>
      </c>
      <c r="P12" s="11"/>
      <c r="Q12" s="11">
        <f t="shared" si="1"/>
        <v>294658546</v>
      </c>
    </row>
    <row r="13" spans="1:17" x14ac:dyDescent="0.55000000000000004">
      <c r="A13" s="1" t="s">
        <v>19</v>
      </c>
      <c r="C13" s="11">
        <v>61312</v>
      </c>
      <c r="D13" s="11"/>
      <c r="E13" s="11">
        <v>985516120</v>
      </c>
      <c r="F13" s="11"/>
      <c r="G13" s="11">
        <v>842290215</v>
      </c>
      <c r="H13" s="11"/>
      <c r="I13" s="11">
        <f t="shared" si="0"/>
        <v>143225905</v>
      </c>
      <c r="J13" s="11"/>
      <c r="K13" s="11">
        <v>61312</v>
      </c>
      <c r="L13" s="11"/>
      <c r="M13" s="11">
        <v>985516120</v>
      </c>
      <c r="N13" s="11"/>
      <c r="O13" s="11">
        <v>1047653315</v>
      </c>
      <c r="P13" s="11"/>
      <c r="Q13" s="11">
        <f t="shared" si="1"/>
        <v>-62137195</v>
      </c>
    </row>
    <row r="14" spans="1:17" x14ac:dyDescent="0.55000000000000004">
      <c r="A14" s="1" t="s">
        <v>16</v>
      </c>
      <c r="C14" s="11">
        <v>168145</v>
      </c>
      <c r="D14" s="11"/>
      <c r="E14" s="11">
        <v>1597901776</v>
      </c>
      <c r="F14" s="11"/>
      <c r="G14" s="11">
        <v>1450814583</v>
      </c>
      <c r="H14" s="11"/>
      <c r="I14" s="11">
        <f t="shared" si="0"/>
        <v>147087193</v>
      </c>
      <c r="J14" s="11"/>
      <c r="K14" s="11">
        <v>168145</v>
      </c>
      <c r="L14" s="11"/>
      <c r="M14" s="11">
        <v>1597901776</v>
      </c>
      <c r="N14" s="11"/>
      <c r="O14" s="11">
        <v>1767908900</v>
      </c>
      <c r="P14" s="11"/>
      <c r="Q14" s="11">
        <f t="shared" si="1"/>
        <v>-170007124</v>
      </c>
    </row>
    <row r="15" spans="1:17" x14ac:dyDescent="0.55000000000000004">
      <c r="A15" s="1" t="s">
        <v>29</v>
      </c>
      <c r="C15" s="11">
        <v>235811</v>
      </c>
      <c r="D15" s="11"/>
      <c r="E15" s="11">
        <v>816677209</v>
      </c>
      <c r="F15" s="11"/>
      <c r="G15" s="11">
        <v>740729041</v>
      </c>
      <c r="H15" s="11"/>
      <c r="I15" s="11">
        <f t="shared" si="0"/>
        <v>75948168</v>
      </c>
      <c r="J15" s="11"/>
      <c r="K15" s="11">
        <v>235811</v>
      </c>
      <c r="L15" s="11"/>
      <c r="M15" s="11">
        <v>816677209</v>
      </c>
      <c r="N15" s="11"/>
      <c r="O15" s="11">
        <v>833604892</v>
      </c>
      <c r="P15" s="11"/>
      <c r="Q15" s="11">
        <f t="shared" si="1"/>
        <v>-16927683</v>
      </c>
    </row>
    <row r="16" spans="1:17" x14ac:dyDescent="0.55000000000000004">
      <c r="A16" s="1" t="s">
        <v>22</v>
      </c>
      <c r="C16" s="11">
        <v>321782</v>
      </c>
      <c r="D16" s="11"/>
      <c r="E16" s="11">
        <v>1058441217</v>
      </c>
      <c r="F16" s="11"/>
      <c r="G16" s="11">
        <v>958962456</v>
      </c>
      <c r="H16" s="11"/>
      <c r="I16" s="11">
        <f t="shared" si="0"/>
        <v>99478761</v>
      </c>
      <c r="J16" s="11"/>
      <c r="K16" s="11">
        <v>321782</v>
      </c>
      <c r="L16" s="11"/>
      <c r="M16" s="11">
        <v>1058441217</v>
      </c>
      <c r="N16" s="11"/>
      <c r="O16" s="11">
        <v>1513165207</v>
      </c>
      <c r="P16" s="11"/>
      <c r="Q16" s="11">
        <f t="shared" si="1"/>
        <v>-454723990</v>
      </c>
    </row>
    <row r="17" spans="1:17" x14ac:dyDescent="0.55000000000000004">
      <c r="A17" s="1" t="s">
        <v>25</v>
      </c>
      <c r="C17" s="11">
        <v>130853</v>
      </c>
      <c r="D17" s="11"/>
      <c r="E17" s="11">
        <v>771211263</v>
      </c>
      <c r="F17" s="11"/>
      <c r="G17" s="11">
        <v>741913889</v>
      </c>
      <c r="H17" s="11"/>
      <c r="I17" s="11">
        <f t="shared" si="0"/>
        <v>29297374</v>
      </c>
      <c r="J17" s="11"/>
      <c r="K17" s="11">
        <v>130853</v>
      </c>
      <c r="L17" s="11"/>
      <c r="M17" s="11">
        <v>771211263</v>
      </c>
      <c r="N17" s="11"/>
      <c r="O17" s="11">
        <v>961392840</v>
      </c>
      <c r="P17" s="11"/>
      <c r="Q17" s="11">
        <f t="shared" si="1"/>
        <v>-190181577</v>
      </c>
    </row>
    <row r="18" spans="1:17" x14ac:dyDescent="0.55000000000000004">
      <c r="A18" s="1" t="s">
        <v>20</v>
      </c>
      <c r="C18" s="11">
        <v>127747</v>
      </c>
      <c r="D18" s="11"/>
      <c r="E18" s="11">
        <v>1165739791</v>
      </c>
      <c r="F18" s="11"/>
      <c r="G18" s="11">
        <v>1062880397</v>
      </c>
      <c r="H18" s="11"/>
      <c r="I18" s="11">
        <f t="shared" si="0"/>
        <v>102859394</v>
      </c>
      <c r="J18" s="11"/>
      <c r="K18" s="11">
        <v>127747</v>
      </c>
      <c r="L18" s="11"/>
      <c r="M18" s="11">
        <v>1165739791</v>
      </c>
      <c r="N18" s="11"/>
      <c r="O18" s="11">
        <v>1161705152</v>
      </c>
      <c r="P18" s="11"/>
      <c r="Q18" s="11">
        <f t="shared" si="1"/>
        <v>4034639</v>
      </c>
    </row>
    <row r="19" spans="1:17" x14ac:dyDescent="0.55000000000000004">
      <c r="A19" s="1" t="s">
        <v>24</v>
      </c>
      <c r="C19" s="11">
        <v>26389</v>
      </c>
      <c r="D19" s="11"/>
      <c r="E19" s="11">
        <v>345999888</v>
      </c>
      <c r="F19" s="11"/>
      <c r="G19" s="11">
        <v>303504071</v>
      </c>
      <c r="H19" s="11"/>
      <c r="I19" s="11">
        <f t="shared" si="0"/>
        <v>42495817</v>
      </c>
      <c r="J19" s="11"/>
      <c r="K19" s="11">
        <v>26389</v>
      </c>
      <c r="L19" s="11"/>
      <c r="M19" s="11">
        <v>345999888</v>
      </c>
      <c r="N19" s="11"/>
      <c r="O19" s="11">
        <v>379554245</v>
      </c>
      <c r="P19" s="11"/>
      <c r="Q19" s="11">
        <f t="shared" si="1"/>
        <v>-33554357</v>
      </c>
    </row>
    <row r="20" spans="1:17" x14ac:dyDescent="0.55000000000000004">
      <c r="A20" s="1" t="s">
        <v>27</v>
      </c>
      <c r="C20" s="11">
        <v>36484</v>
      </c>
      <c r="D20" s="11"/>
      <c r="E20" s="11">
        <v>352514464</v>
      </c>
      <c r="F20" s="11"/>
      <c r="G20" s="11">
        <v>359405179</v>
      </c>
      <c r="H20" s="11"/>
      <c r="I20" s="11">
        <f t="shared" si="0"/>
        <v>-6890715</v>
      </c>
      <c r="J20" s="11"/>
      <c r="K20" s="11">
        <v>36484</v>
      </c>
      <c r="L20" s="11"/>
      <c r="M20" s="11">
        <v>352514464</v>
      </c>
      <c r="N20" s="11"/>
      <c r="O20" s="11">
        <v>866469018</v>
      </c>
      <c r="P20" s="11"/>
      <c r="Q20" s="11">
        <f t="shared" si="1"/>
        <v>-513954554</v>
      </c>
    </row>
    <row r="21" spans="1:17" x14ac:dyDescent="0.55000000000000004">
      <c r="A21" s="1" t="s">
        <v>21</v>
      </c>
      <c r="C21" s="11">
        <v>199933</v>
      </c>
      <c r="D21" s="11"/>
      <c r="E21" s="11">
        <v>809283119</v>
      </c>
      <c r="F21" s="11"/>
      <c r="G21" s="11">
        <v>749461356</v>
      </c>
      <c r="H21" s="11"/>
      <c r="I21" s="11">
        <f t="shared" si="0"/>
        <v>59821763</v>
      </c>
      <c r="J21" s="11"/>
      <c r="K21" s="11">
        <v>199933</v>
      </c>
      <c r="L21" s="11"/>
      <c r="M21" s="11">
        <v>809283119</v>
      </c>
      <c r="N21" s="11"/>
      <c r="O21" s="11">
        <v>735903452</v>
      </c>
      <c r="P21" s="11"/>
      <c r="Q21" s="11">
        <f t="shared" si="1"/>
        <v>73379667</v>
      </c>
    </row>
    <row r="22" spans="1:17" x14ac:dyDescent="0.55000000000000004">
      <c r="A22" s="1" t="s">
        <v>30</v>
      </c>
      <c r="C22" s="11">
        <v>263073</v>
      </c>
      <c r="D22" s="11"/>
      <c r="E22" s="11">
        <v>1116899453</v>
      </c>
      <c r="F22" s="11"/>
      <c r="G22" s="11">
        <v>967578547</v>
      </c>
      <c r="H22" s="11"/>
      <c r="I22" s="11">
        <f t="shared" si="0"/>
        <v>149320906</v>
      </c>
      <c r="J22" s="11"/>
      <c r="K22" s="11">
        <v>263073</v>
      </c>
      <c r="L22" s="11"/>
      <c r="M22" s="11">
        <v>1116899453</v>
      </c>
      <c r="N22" s="11"/>
      <c r="O22" s="11">
        <v>987357975</v>
      </c>
      <c r="P22" s="11"/>
      <c r="Q22" s="11">
        <f t="shared" si="1"/>
        <v>129541478</v>
      </c>
    </row>
    <row r="23" spans="1:17" x14ac:dyDescent="0.55000000000000004">
      <c r="A23" s="1" t="s">
        <v>31</v>
      </c>
      <c r="C23" s="11">
        <v>6532</v>
      </c>
      <c r="D23" s="11"/>
      <c r="E23" s="11">
        <v>777552868</v>
      </c>
      <c r="F23" s="11"/>
      <c r="G23" s="11">
        <v>699231724</v>
      </c>
      <c r="H23" s="11"/>
      <c r="I23" s="11">
        <f t="shared" si="0"/>
        <v>78321144</v>
      </c>
      <c r="J23" s="11"/>
      <c r="K23" s="11">
        <v>6532</v>
      </c>
      <c r="L23" s="11"/>
      <c r="M23" s="11">
        <v>777552868</v>
      </c>
      <c r="N23" s="11"/>
      <c r="O23" s="11">
        <v>699231724</v>
      </c>
      <c r="P23" s="11"/>
      <c r="Q23" s="11">
        <f t="shared" si="1"/>
        <v>78321144</v>
      </c>
    </row>
    <row r="24" spans="1:17" x14ac:dyDescent="0.55000000000000004">
      <c r="A24" s="1" t="s">
        <v>51</v>
      </c>
      <c r="C24" s="11">
        <v>2350</v>
      </c>
      <c r="D24" s="11"/>
      <c r="E24" s="11">
        <v>2115485998</v>
      </c>
      <c r="F24" s="11"/>
      <c r="G24" s="11">
        <v>2100519211</v>
      </c>
      <c r="H24" s="11"/>
      <c r="I24" s="11">
        <f>E24-G24</f>
        <v>14966787</v>
      </c>
      <c r="J24" s="11"/>
      <c r="K24" s="11">
        <v>2350</v>
      </c>
      <c r="L24" s="11"/>
      <c r="M24" s="11">
        <v>2115485998</v>
      </c>
      <c r="N24" s="11"/>
      <c r="O24" s="11">
        <v>1748753902</v>
      </c>
      <c r="P24" s="11"/>
      <c r="Q24" s="11">
        <f t="shared" si="1"/>
        <v>366732096</v>
      </c>
    </row>
    <row r="25" spans="1:17" x14ac:dyDescent="0.55000000000000004">
      <c r="A25" s="1" t="s">
        <v>48</v>
      </c>
      <c r="C25" s="11">
        <v>2960</v>
      </c>
      <c r="D25" s="11"/>
      <c r="E25" s="11">
        <v>2833775085</v>
      </c>
      <c r="F25" s="11"/>
      <c r="G25" s="11">
        <v>2796249087</v>
      </c>
      <c r="H25" s="11"/>
      <c r="I25" s="11">
        <v>1401</v>
      </c>
      <c r="J25" s="11"/>
      <c r="K25" s="11">
        <v>2960</v>
      </c>
      <c r="L25" s="11"/>
      <c r="M25" s="11">
        <v>2833775085</v>
      </c>
      <c r="N25" s="11"/>
      <c r="O25" s="11">
        <v>2349204841</v>
      </c>
      <c r="P25" s="11"/>
      <c r="Q25" s="11">
        <f t="shared" si="1"/>
        <v>484570244</v>
      </c>
    </row>
    <row r="26" spans="1:17" x14ac:dyDescent="0.55000000000000004">
      <c r="A26" s="1" t="s">
        <v>45</v>
      </c>
      <c r="C26" s="11">
        <v>3339</v>
      </c>
      <c r="D26" s="11"/>
      <c r="E26" s="11">
        <v>3238443265</v>
      </c>
      <c r="F26" s="11"/>
      <c r="G26" s="11">
        <v>3189402246</v>
      </c>
      <c r="H26" s="11"/>
      <c r="I26" s="11">
        <f t="shared" si="0"/>
        <v>49041019</v>
      </c>
      <c r="J26" s="11"/>
      <c r="K26" s="11">
        <v>3339</v>
      </c>
      <c r="L26" s="11"/>
      <c r="M26" s="11">
        <v>3238443265</v>
      </c>
      <c r="N26" s="11"/>
      <c r="O26" s="11">
        <v>2605213200</v>
      </c>
      <c r="P26" s="11"/>
      <c r="Q26" s="11">
        <f t="shared" si="1"/>
        <v>633230065</v>
      </c>
    </row>
    <row r="27" spans="1:17" x14ac:dyDescent="0.55000000000000004">
      <c r="A27" s="1" t="s">
        <v>41</v>
      </c>
      <c r="C27" s="11">
        <v>15</v>
      </c>
      <c r="D27" s="11"/>
      <c r="E27" s="11">
        <v>11571152</v>
      </c>
      <c r="F27" s="11"/>
      <c r="G27" s="11">
        <v>11578051</v>
      </c>
      <c r="H27" s="11"/>
      <c r="I27" s="11">
        <f t="shared" si="0"/>
        <v>-6899</v>
      </c>
      <c r="J27" s="11"/>
      <c r="K27" s="11">
        <v>15</v>
      </c>
      <c r="L27" s="11"/>
      <c r="M27" s="11">
        <v>11571152</v>
      </c>
      <c r="N27" s="11"/>
      <c r="O27" s="11">
        <v>9967994</v>
      </c>
      <c r="P27" s="11"/>
      <c r="Q27" s="11">
        <f t="shared" si="1"/>
        <v>1603158</v>
      </c>
    </row>
    <row r="28" spans="1:17" ht="24.75" thickBot="1" x14ac:dyDescent="0.6">
      <c r="E28" s="12">
        <f>SUM(E8:E27)</f>
        <v>24440924157</v>
      </c>
      <c r="G28" s="12">
        <f>SUM(G8:G27)</f>
        <v>22650340568</v>
      </c>
      <c r="I28" s="12">
        <f>SUM(I8:I27)</f>
        <v>1753058992</v>
      </c>
      <c r="M28" s="12">
        <f>SUM(M8:M27)</f>
        <v>24440924157</v>
      </c>
      <c r="O28" s="12">
        <f>SUM(O8:O27)</f>
        <v>23877390565</v>
      </c>
      <c r="Q28" s="12">
        <f>SUM(Q8:Q27)</f>
        <v>563533592</v>
      </c>
    </row>
    <row r="29" spans="1:17" ht="24.75" thickTop="1" x14ac:dyDescent="0.55000000000000004">
      <c r="G29" s="11"/>
      <c r="H29" s="11">
        <f t="shared" ref="H29" si="2">SUM(H8:H23)</f>
        <v>0</v>
      </c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55000000000000004"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</row>
    <row r="31" spans="1:17" x14ac:dyDescent="0.55000000000000004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55000000000000004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5" spans="7:17" x14ac:dyDescent="0.55000000000000004">
      <c r="G35" s="11"/>
      <c r="H35" s="11">
        <f>SUM(H24:H27)</f>
        <v>0</v>
      </c>
      <c r="I35" s="11"/>
      <c r="J35" s="11"/>
      <c r="K35" s="11"/>
      <c r="L35" s="11"/>
      <c r="M35" s="11"/>
      <c r="N35" s="11"/>
      <c r="O35" s="11"/>
      <c r="P35" s="11"/>
      <c r="Q35" s="11"/>
    </row>
    <row r="36" spans="7:17" x14ac:dyDescent="0.55000000000000004">
      <c r="Q36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60"/>
  <sheetViews>
    <sheetView rightToLeft="1" workbookViewId="0">
      <selection activeCell="C19" sqref="C19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6.28515625" style="1" bestFit="1" customWidth="1"/>
    <col min="6" max="6" width="1" style="1" customWidth="1"/>
    <col min="7" max="7" width="17" style="1" bestFit="1" customWidth="1"/>
    <col min="8" max="8" width="1" style="1" customWidth="1"/>
    <col min="9" max="9" width="33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33.5703125" style="1" bestFit="1" customWidth="1"/>
    <col min="18" max="18" width="1" style="1" customWidth="1"/>
    <col min="19" max="19" width="9.140625" style="1" customWidth="1"/>
    <col min="20" max="20" width="15.5703125" style="1" bestFit="1" customWidth="1"/>
    <col min="21" max="16384" width="9.140625" style="1"/>
  </cols>
  <sheetData>
    <row r="2" spans="1:17" ht="24.75" x14ac:dyDescent="0.55000000000000004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 x14ac:dyDescent="0.55000000000000004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 x14ac:dyDescent="0.55000000000000004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 x14ac:dyDescent="0.55000000000000004">
      <c r="A6" s="17" t="s">
        <v>3</v>
      </c>
      <c r="C6" s="18" t="s">
        <v>75</v>
      </c>
      <c r="D6" s="18" t="s">
        <v>75</v>
      </c>
      <c r="E6" s="18" t="s">
        <v>75</v>
      </c>
      <c r="F6" s="18" t="s">
        <v>75</v>
      </c>
      <c r="G6" s="18" t="s">
        <v>75</v>
      </c>
      <c r="H6" s="18" t="s">
        <v>75</v>
      </c>
      <c r="I6" s="18" t="s">
        <v>75</v>
      </c>
      <c r="K6" s="18" t="s">
        <v>76</v>
      </c>
      <c r="L6" s="18" t="s">
        <v>76</v>
      </c>
      <c r="M6" s="18" t="s">
        <v>76</v>
      </c>
      <c r="N6" s="18" t="s">
        <v>76</v>
      </c>
      <c r="O6" s="18" t="s">
        <v>76</v>
      </c>
      <c r="P6" s="18" t="s">
        <v>76</v>
      </c>
      <c r="Q6" s="18" t="s">
        <v>76</v>
      </c>
    </row>
    <row r="7" spans="1:17" ht="24.75" x14ac:dyDescent="0.55000000000000004">
      <c r="A7" s="18" t="s">
        <v>3</v>
      </c>
      <c r="C7" s="18" t="s">
        <v>7</v>
      </c>
      <c r="E7" s="18" t="s">
        <v>109</v>
      </c>
      <c r="G7" s="18" t="s">
        <v>110</v>
      </c>
      <c r="I7" s="18" t="s">
        <v>112</v>
      </c>
      <c r="K7" s="18" t="s">
        <v>7</v>
      </c>
      <c r="M7" s="18" t="s">
        <v>109</v>
      </c>
      <c r="O7" s="18" t="s">
        <v>110</v>
      </c>
      <c r="Q7" s="18" t="s">
        <v>112</v>
      </c>
    </row>
    <row r="8" spans="1:17" x14ac:dyDescent="0.55000000000000004">
      <c r="A8" s="1" t="s">
        <v>18</v>
      </c>
      <c r="C8" s="11">
        <v>103020</v>
      </c>
      <c r="D8" s="11"/>
      <c r="E8" s="11">
        <v>378906016</v>
      </c>
      <c r="F8" s="11"/>
      <c r="G8" s="11">
        <v>452051916</v>
      </c>
      <c r="H8" s="11"/>
      <c r="I8" s="11">
        <f>E8-G8</f>
        <v>-73145900</v>
      </c>
      <c r="J8" s="11"/>
      <c r="K8" s="11">
        <v>238228</v>
      </c>
      <c r="L8" s="11"/>
      <c r="M8" s="11">
        <v>863723320</v>
      </c>
      <c r="N8" s="11"/>
      <c r="O8" s="11">
        <v>1045344830</v>
      </c>
      <c r="P8" s="11"/>
      <c r="Q8" s="11">
        <f>M8-O8</f>
        <v>-181621510</v>
      </c>
    </row>
    <row r="9" spans="1:17" x14ac:dyDescent="0.55000000000000004">
      <c r="A9" s="1" t="s">
        <v>21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v>0</v>
      </c>
      <c r="J9" s="11"/>
      <c r="K9" s="11">
        <v>11393</v>
      </c>
      <c r="L9" s="11"/>
      <c r="M9" s="11">
        <v>99126979</v>
      </c>
      <c r="N9" s="11"/>
      <c r="O9" s="11">
        <v>74123222</v>
      </c>
      <c r="P9" s="11"/>
      <c r="Q9" s="11">
        <f t="shared" ref="Q9:Q52" si="0">M9-O9</f>
        <v>25003757</v>
      </c>
    </row>
    <row r="10" spans="1:17" x14ac:dyDescent="0.55000000000000004">
      <c r="A10" s="1" t="s">
        <v>20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11">
        <v>54553</v>
      </c>
      <c r="L10" s="11"/>
      <c r="M10" s="11">
        <v>500447225</v>
      </c>
      <c r="N10" s="11"/>
      <c r="O10" s="11">
        <v>496093857</v>
      </c>
      <c r="P10" s="11"/>
      <c r="Q10" s="11">
        <f t="shared" si="0"/>
        <v>4353368</v>
      </c>
    </row>
    <row r="11" spans="1:17" x14ac:dyDescent="0.55000000000000004">
      <c r="A11" s="1" t="s">
        <v>113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11"/>
      <c r="K11" s="11">
        <v>74646</v>
      </c>
      <c r="L11" s="11"/>
      <c r="M11" s="11">
        <v>287697965</v>
      </c>
      <c r="N11" s="11"/>
      <c r="O11" s="11">
        <v>395371353</v>
      </c>
      <c r="P11" s="11"/>
      <c r="Q11" s="11">
        <f t="shared" si="0"/>
        <v>-107673388</v>
      </c>
    </row>
    <row r="12" spans="1:17" x14ac:dyDescent="0.55000000000000004">
      <c r="A12" s="1" t="s">
        <v>27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4055</v>
      </c>
      <c r="L12" s="11"/>
      <c r="M12" s="11">
        <v>73746791</v>
      </c>
      <c r="N12" s="11"/>
      <c r="O12" s="11">
        <v>96303364</v>
      </c>
      <c r="P12" s="11"/>
      <c r="Q12" s="11">
        <f t="shared" si="0"/>
        <v>-22556573</v>
      </c>
    </row>
    <row r="13" spans="1:17" x14ac:dyDescent="0.55000000000000004">
      <c r="A13" s="1" t="s">
        <v>30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v>0</v>
      </c>
      <c r="J13" s="11"/>
      <c r="K13" s="11">
        <v>257236</v>
      </c>
      <c r="L13" s="11"/>
      <c r="M13" s="11">
        <v>1114903556</v>
      </c>
      <c r="N13" s="11"/>
      <c r="O13" s="11">
        <v>965450718</v>
      </c>
      <c r="P13" s="11"/>
      <c r="Q13" s="11">
        <f t="shared" si="0"/>
        <v>149452838</v>
      </c>
    </row>
    <row r="14" spans="1:17" x14ac:dyDescent="0.55000000000000004">
      <c r="A14" s="1" t="s">
        <v>26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11"/>
      <c r="K14" s="11">
        <v>22663</v>
      </c>
      <c r="L14" s="11"/>
      <c r="M14" s="11">
        <v>157697087</v>
      </c>
      <c r="N14" s="11"/>
      <c r="O14" s="11">
        <v>142077957</v>
      </c>
      <c r="P14" s="11"/>
      <c r="Q14" s="11">
        <f t="shared" si="0"/>
        <v>15619130</v>
      </c>
    </row>
    <row r="15" spans="1:17" x14ac:dyDescent="0.55000000000000004">
      <c r="A15" s="1" t="s">
        <v>22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v>0</v>
      </c>
      <c r="J15" s="11"/>
      <c r="K15" s="11">
        <v>35754</v>
      </c>
      <c r="L15" s="11"/>
      <c r="M15" s="11">
        <v>150805645</v>
      </c>
      <c r="N15" s="11"/>
      <c r="O15" s="11">
        <v>168131557</v>
      </c>
      <c r="P15" s="11"/>
      <c r="Q15" s="11">
        <f t="shared" si="0"/>
        <v>-17325912</v>
      </c>
    </row>
    <row r="16" spans="1:17" x14ac:dyDescent="0.55000000000000004">
      <c r="A16" s="1" t="s">
        <v>114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31851</v>
      </c>
      <c r="L16" s="11"/>
      <c r="M16" s="11">
        <v>532168267</v>
      </c>
      <c r="N16" s="11"/>
      <c r="O16" s="11">
        <v>532168267</v>
      </c>
      <c r="P16" s="11"/>
      <c r="Q16" s="11">
        <f t="shared" si="0"/>
        <v>0</v>
      </c>
    </row>
    <row r="17" spans="1:17" x14ac:dyDescent="0.55000000000000004">
      <c r="A17" s="1" t="s">
        <v>23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v>0</v>
      </c>
      <c r="J17" s="11"/>
      <c r="K17" s="11">
        <v>75961</v>
      </c>
      <c r="L17" s="11"/>
      <c r="M17" s="11">
        <v>855879280</v>
      </c>
      <c r="N17" s="11"/>
      <c r="O17" s="11">
        <v>1101603135</v>
      </c>
      <c r="P17" s="11"/>
      <c r="Q17" s="11">
        <f t="shared" si="0"/>
        <v>-245723855</v>
      </c>
    </row>
    <row r="18" spans="1:17" x14ac:dyDescent="0.55000000000000004">
      <c r="A18" s="1" t="s">
        <v>115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11"/>
      <c r="K18" s="11">
        <v>4002</v>
      </c>
      <c r="L18" s="11"/>
      <c r="M18" s="11">
        <v>333930072</v>
      </c>
      <c r="N18" s="11"/>
      <c r="O18" s="11">
        <v>297569867</v>
      </c>
      <c r="P18" s="11"/>
      <c r="Q18" s="11">
        <f t="shared" si="0"/>
        <v>36360205</v>
      </c>
    </row>
    <row r="19" spans="1:17" x14ac:dyDescent="0.55000000000000004">
      <c r="A19" s="1" t="s">
        <v>116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11"/>
      <c r="K19" s="11">
        <v>68840</v>
      </c>
      <c r="L19" s="11"/>
      <c r="M19" s="11">
        <v>184491200</v>
      </c>
      <c r="N19" s="11"/>
      <c r="O19" s="11">
        <v>184491200</v>
      </c>
      <c r="P19" s="11"/>
      <c r="Q19" s="11">
        <f t="shared" si="0"/>
        <v>0</v>
      </c>
    </row>
    <row r="20" spans="1:17" x14ac:dyDescent="0.55000000000000004">
      <c r="A20" s="1" t="s">
        <v>104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11"/>
      <c r="K20" s="11">
        <v>4940</v>
      </c>
      <c r="L20" s="11"/>
      <c r="M20" s="11">
        <v>221959439</v>
      </c>
      <c r="N20" s="11"/>
      <c r="O20" s="11">
        <v>142551315</v>
      </c>
      <c r="P20" s="11"/>
      <c r="Q20" s="11">
        <f t="shared" si="0"/>
        <v>79408124</v>
      </c>
    </row>
    <row r="21" spans="1:17" x14ac:dyDescent="0.55000000000000004">
      <c r="A21" s="1" t="s">
        <v>99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11"/>
      <c r="K21" s="11">
        <v>88531</v>
      </c>
      <c r="L21" s="11"/>
      <c r="M21" s="11">
        <v>2659772520</v>
      </c>
      <c r="N21" s="11"/>
      <c r="O21" s="11">
        <v>2699155899</v>
      </c>
      <c r="P21" s="11"/>
      <c r="Q21" s="11">
        <f t="shared" si="0"/>
        <v>-39383379</v>
      </c>
    </row>
    <row r="22" spans="1:17" x14ac:dyDescent="0.55000000000000004">
      <c r="A22" s="1" t="s">
        <v>117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142536</v>
      </c>
      <c r="L22" s="11"/>
      <c r="M22" s="11">
        <v>890645745</v>
      </c>
      <c r="N22" s="11"/>
      <c r="O22" s="11">
        <v>941572996</v>
      </c>
      <c r="P22" s="11"/>
      <c r="Q22" s="11">
        <f t="shared" si="0"/>
        <v>-50927251</v>
      </c>
    </row>
    <row r="23" spans="1:17" x14ac:dyDescent="0.55000000000000004">
      <c r="A23" s="1" t="s">
        <v>118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v>0</v>
      </c>
      <c r="J23" s="11"/>
      <c r="K23" s="11">
        <v>106608</v>
      </c>
      <c r="L23" s="11"/>
      <c r="M23" s="11">
        <v>1395083621</v>
      </c>
      <c r="N23" s="11"/>
      <c r="O23" s="11">
        <v>1490695827</v>
      </c>
      <c r="P23" s="11"/>
      <c r="Q23" s="11">
        <f t="shared" si="0"/>
        <v>-95612206</v>
      </c>
    </row>
    <row r="24" spans="1:17" x14ac:dyDescent="0.55000000000000004">
      <c r="A24" s="1" t="s">
        <v>28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v>0</v>
      </c>
      <c r="J24" s="11"/>
      <c r="K24" s="11">
        <v>5839</v>
      </c>
      <c r="L24" s="11"/>
      <c r="M24" s="11">
        <v>168903910</v>
      </c>
      <c r="N24" s="11"/>
      <c r="O24" s="11">
        <v>136234156</v>
      </c>
      <c r="P24" s="11"/>
      <c r="Q24" s="11">
        <f t="shared" si="0"/>
        <v>32669754</v>
      </c>
    </row>
    <row r="25" spans="1:17" x14ac:dyDescent="0.55000000000000004">
      <c r="A25" s="1" t="s">
        <v>119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v>0</v>
      </c>
      <c r="J25" s="11"/>
      <c r="K25" s="11">
        <v>1394767</v>
      </c>
      <c r="L25" s="11"/>
      <c r="M25" s="11">
        <v>4493543290</v>
      </c>
      <c r="N25" s="11"/>
      <c r="O25" s="11">
        <v>8276327827</v>
      </c>
      <c r="P25" s="11"/>
      <c r="Q25" s="11">
        <f t="shared" si="0"/>
        <v>-3782784537</v>
      </c>
    </row>
    <row r="26" spans="1:17" x14ac:dyDescent="0.55000000000000004">
      <c r="A26" s="1" t="s">
        <v>120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v>0</v>
      </c>
      <c r="J26" s="11"/>
      <c r="K26" s="11">
        <v>200</v>
      </c>
      <c r="L26" s="11"/>
      <c r="M26" s="11">
        <v>234706250</v>
      </c>
      <c r="N26" s="11"/>
      <c r="O26" s="11">
        <v>231489000</v>
      </c>
      <c r="P26" s="11"/>
      <c r="Q26" s="11">
        <f t="shared" si="0"/>
        <v>3217250</v>
      </c>
    </row>
    <row r="27" spans="1:17" x14ac:dyDescent="0.55000000000000004">
      <c r="A27" s="1" t="s">
        <v>93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J27" s="11"/>
      <c r="K27" s="11">
        <v>229269</v>
      </c>
      <c r="L27" s="11"/>
      <c r="M27" s="11">
        <v>2939721735</v>
      </c>
      <c r="N27" s="11"/>
      <c r="O27" s="11">
        <v>2258272021</v>
      </c>
      <c r="P27" s="11"/>
      <c r="Q27" s="11">
        <f t="shared" si="0"/>
        <v>681449714</v>
      </c>
    </row>
    <row r="28" spans="1:17" x14ac:dyDescent="0.55000000000000004">
      <c r="A28" s="1" t="s">
        <v>15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1">
        <v>4664</v>
      </c>
      <c r="L28" s="11"/>
      <c r="M28" s="11">
        <v>122072461</v>
      </c>
      <c r="N28" s="11"/>
      <c r="O28" s="11">
        <v>117034986</v>
      </c>
      <c r="P28" s="11"/>
      <c r="Q28" s="11">
        <f t="shared" si="0"/>
        <v>5037475</v>
      </c>
    </row>
    <row r="29" spans="1:17" x14ac:dyDescent="0.55000000000000004">
      <c r="A29" s="1" t="s">
        <v>29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11"/>
      <c r="K29" s="11">
        <v>68136</v>
      </c>
      <c r="L29" s="11"/>
      <c r="M29" s="11">
        <v>219606903</v>
      </c>
      <c r="N29" s="11"/>
      <c r="O29" s="11">
        <v>240864518</v>
      </c>
      <c r="P29" s="11"/>
      <c r="Q29" s="11">
        <f t="shared" si="0"/>
        <v>-21257615</v>
      </c>
    </row>
    <row r="30" spans="1:17" x14ac:dyDescent="0.55000000000000004">
      <c r="A30" s="1" t="s">
        <v>17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J30" s="11"/>
      <c r="K30" s="11">
        <v>51267</v>
      </c>
      <c r="L30" s="11"/>
      <c r="M30" s="11">
        <v>1938566062</v>
      </c>
      <c r="N30" s="11"/>
      <c r="O30" s="11">
        <v>1608736296</v>
      </c>
      <c r="P30" s="11"/>
      <c r="Q30" s="11">
        <f t="shared" si="0"/>
        <v>329829766</v>
      </c>
    </row>
    <row r="31" spans="1:17" x14ac:dyDescent="0.55000000000000004">
      <c r="A31" s="1" t="s">
        <v>121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J31" s="11"/>
      <c r="K31" s="11">
        <v>99786</v>
      </c>
      <c r="L31" s="11"/>
      <c r="M31" s="11">
        <v>998916476</v>
      </c>
      <c r="N31" s="11"/>
      <c r="O31" s="11">
        <v>1079277073</v>
      </c>
      <c r="P31" s="11"/>
      <c r="Q31" s="11">
        <f t="shared" si="0"/>
        <v>-80360597</v>
      </c>
    </row>
    <row r="32" spans="1:17" x14ac:dyDescent="0.55000000000000004">
      <c r="A32" s="1" t="s">
        <v>25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J32" s="11"/>
      <c r="K32" s="11">
        <v>22105</v>
      </c>
      <c r="L32" s="11"/>
      <c r="M32" s="11">
        <v>566977312</v>
      </c>
      <c r="N32" s="11"/>
      <c r="O32" s="11">
        <v>716826495</v>
      </c>
      <c r="P32" s="11"/>
      <c r="Q32" s="11">
        <f t="shared" si="0"/>
        <v>-149849183</v>
      </c>
    </row>
    <row r="33" spans="1:17" x14ac:dyDescent="0.55000000000000004">
      <c r="A33" s="1" t="s">
        <v>122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v>0</v>
      </c>
      <c r="J33" s="11"/>
      <c r="K33" s="11">
        <v>26201</v>
      </c>
      <c r="L33" s="11"/>
      <c r="M33" s="11">
        <v>889961589</v>
      </c>
      <c r="N33" s="11"/>
      <c r="O33" s="11">
        <v>775718969</v>
      </c>
      <c r="P33" s="11"/>
      <c r="Q33" s="11">
        <f t="shared" si="0"/>
        <v>114242620</v>
      </c>
    </row>
    <row r="34" spans="1:17" x14ac:dyDescent="0.55000000000000004">
      <c r="A34" s="1" t="s">
        <v>123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J34" s="11"/>
      <c r="K34" s="11">
        <v>117629</v>
      </c>
      <c r="L34" s="11"/>
      <c r="M34" s="11">
        <v>1207064985</v>
      </c>
      <c r="N34" s="11"/>
      <c r="O34" s="11">
        <v>1156498673</v>
      </c>
      <c r="P34" s="11"/>
      <c r="Q34" s="11">
        <f t="shared" si="0"/>
        <v>50566312</v>
      </c>
    </row>
    <row r="35" spans="1:17" x14ac:dyDescent="0.55000000000000004">
      <c r="A35" s="1" t="s">
        <v>16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J35" s="11"/>
      <c r="K35" s="11">
        <v>61865</v>
      </c>
      <c r="L35" s="11"/>
      <c r="M35" s="11">
        <v>597057111</v>
      </c>
      <c r="N35" s="11"/>
      <c r="O35" s="11">
        <v>652061768</v>
      </c>
      <c r="P35" s="11"/>
      <c r="Q35" s="11">
        <f t="shared" si="0"/>
        <v>-55004657</v>
      </c>
    </row>
    <row r="36" spans="1:17" x14ac:dyDescent="0.55000000000000004">
      <c r="A36" s="1" t="s">
        <v>124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J36" s="11"/>
      <c r="K36" s="11">
        <v>372812</v>
      </c>
      <c r="L36" s="11"/>
      <c r="M36" s="11">
        <v>1291047956</v>
      </c>
      <c r="N36" s="11"/>
      <c r="O36" s="11">
        <v>1352378285</v>
      </c>
      <c r="P36" s="11"/>
      <c r="Q36" s="11">
        <f t="shared" si="0"/>
        <v>-61330329</v>
      </c>
    </row>
    <row r="37" spans="1:17" x14ac:dyDescent="0.55000000000000004">
      <c r="A37" s="1" t="s">
        <v>96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J37" s="11"/>
      <c r="K37" s="11">
        <v>767995</v>
      </c>
      <c r="L37" s="11"/>
      <c r="M37" s="11">
        <v>1102495856</v>
      </c>
      <c r="N37" s="11"/>
      <c r="O37" s="11">
        <v>1691156914</v>
      </c>
      <c r="P37" s="11"/>
      <c r="Q37" s="11">
        <f t="shared" si="0"/>
        <v>-588661058</v>
      </c>
    </row>
    <row r="38" spans="1:17" x14ac:dyDescent="0.55000000000000004">
      <c r="A38" s="1" t="s">
        <v>125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J38" s="11"/>
      <c r="K38" s="11">
        <v>372812</v>
      </c>
      <c r="L38" s="11"/>
      <c r="M38" s="11">
        <v>1015193551</v>
      </c>
      <c r="N38" s="11"/>
      <c r="O38" s="11">
        <v>1291047956</v>
      </c>
      <c r="P38" s="11"/>
      <c r="Q38" s="11">
        <f t="shared" si="0"/>
        <v>-275854405</v>
      </c>
    </row>
    <row r="39" spans="1:17" x14ac:dyDescent="0.55000000000000004">
      <c r="A39" s="1" t="s">
        <v>126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  <c r="J39" s="11"/>
      <c r="K39" s="11">
        <v>26048</v>
      </c>
      <c r="L39" s="11"/>
      <c r="M39" s="11">
        <v>1129355474</v>
      </c>
      <c r="N39" s="11"/>
      <c r="O39" s="11">
        <v>1295761075</v>
      </c>
      <c r="P39" s="11"/>
      <c r="Q39" s="11">
        <f t="shared" si="0"/>
        <v>-166405601</v>
      </c>
    </row>
    <row r="40" spans="1:17" x14ac:dyDescent="0.55000000000000004">
      <c r="A40" s="1" t="s">
        <v>91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v>0</v>
      </c>
      <c r="J40" s="11"/>
      <c r="K40" s="11">
        <v>97724</v>
      </c>
      <c r="L40" s="11"/>
      <c r="M40" s="11">
        <v>1644045824</v>
      </c>
      <c r="N40" s="11"/>
      <c r="O40" s="11">
        <v>1633505284</v>
      </c>
      <c r="P40" s="11"/>
      <c r="Q40" s="11">
        <f t="shared" si="0"/>
        <v>10540540</v>
      </c>
    </row>
    <row r="41" spans="1:17" x14ac:dyDescent="0.55000000000000004">
      <c r="A41" s="1" t="s">
        <v>127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J41" s="11"/>
      <c r="K41" s="11">
        <v>325403</v>
      </c>
      <c r="L41" s="11"/>
      <c r="M41" s="11">
        <v>6469733915</v>
      </c>
      <c r="N41" s="11"/>
      <c r="O41" s="11">
        <v>6641819342</v>
      </c>
      <c r="P41" s="11"/>
      <c r="Q41" s="11">
        <f t="shared" si="0"/>
        <v>-172085427</v>
      </c>
    </row>
    <row r="42" spans="1:17" x14ac:dyDescent="0.55000000000000004">
      <c r="A42" s="1" t="s">
        <v>128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v>0</v>
      </c>
      <c r="J42" s="11"/>
      <c r="K42" s="11">
        <v>1903</v>
      </c>
      <c r="L42" s="11"/>
      <c r="M42" s="11">
        <v>1903000000</v>
      </c>
      <c r="N42" s="11"/>
      <c r="O42" s="11">
        <v>1853140385</v>
      </c>
      <c r="P42" s="11"/>
      <c r="Q42" s="11">
        <f t="shared" si="0"/>
        <v>49859615</v>
      </c>
    </row>
    <row r="43" spans="1:17" x14ac:dyDescent="0.55000000000000004">
      <c r="A43" s="1" t="s">
        <v>129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v>0</v>
      </c>
      <c r="J43" s="11"/>
      <c r="K43" s="11">
        <v>1223</v>
      </c>
      <c r="L43" s="11"/>
      <c r="M43" s="11">
        <v>1223000000</v>
      </c>
      <c r="N43" s="11"/>
      <c r="O43" s="11">
        <v>1206981257</v>
      </c>
      <c r="P43" s="11"/>
      <c r="Q43" s="11">
        <f t="shared" si="0"/>
        <v>16018743</v>
      </c>
    </row>
    <row r="44" spans="1:17" x14ac:dyDescent="0.55000000000000004">
      <c r="A44" s="1" t="s">
        <v>130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v>0</v>
      </c>
      <c r="J44" s="11"/>
      <c r="K44" s="11">
        <v>2831</v>
      </c>
      <c r="L44" s="11"/>
      <c r="M44" s="11">
        <v>2831000000</v>
      </c>
      <c r="N44" s="11"/>
      <c r="O44" s="11">
        <v>2518674785</v>
      </c>
      <c r="P44" s="11"/>
      <c r="Q44" s="11">
        <f t="shared" si="0"/>
        <v>312325215</v>
      </c>
    </row>
    <row r="45" spans="1:17" x14ac:dyDescent="0.55000000000000004">
      <c r="A45" s="1" t="s">
        <v>131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v>0</v>
      </c>
      <c r="J45" s="11"/>
      <c r="K45" s="11">
        <v>1726</v>
      </c>
      <c r="L45" s="11"/>
      <c r="M45" s="11">
        <v>1726000000</v>
      </c>
      <c r="N45" s="11"/>
      <c r="O45" s="11">
        <v>1654887395</v>
      </c>
      <c r="P45" s="11"/>
      <c r="Q45" s="11">
        <f t="shared" si="0"/>
        <v>71112605</v>
      </c>
    </row>
    <row r="46" spans="1:17" x14ac:dyDescent="0.55000000000000004">
      <c r="A46" s="1" t="s">
        <v>45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v>0</v>
      </c>
      <c r="J46" s="11"/>
      <c r="K46" s="11">
        <v>512</v>
      </c>
      <c r="L46" s="11"/>
      <c r="M46" s="11">
        <v>442517103</v>
      </c>
      <c r="N46" s="11"/>
      <c r="O46" s="11">
        <v>399481629</v>
      </c>
      <c r="P46" s="11"/>
      <c r="Q46" s="11">
        <f t="shared" si="0"/>
        <v>43035474</v>
      </c>
    </row>
    <row r="47" spans="1:17" x14ac:dyDescent="0.55000000000000004">
      <c r="A47" s="1" t="s">
        <v>48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v>0</v>
      </c>
      <c r="J47" s="11"/>
      <c r="K47" s="11">
        <v>3602</v>
      </c>
      <c r="L47" s="11"/>
      <c r="M47" s="11">
        <v>3002263042</v>
      </c>
      <c r="N47" s="11"/>
      <c r="O47" s="11">
        <v>2858728323</v>
      </c>
      <c r="P47" s="11"/>
      <c r="Q47" s="11">
        <f t="shared" si="0"/>
        <v>143534719</v>
      </c>
    </row>
    <row r="48" spans="1:17" x14ac:dyDescent="0.55000000000000004">
      <c r="A48" s="1" t="s">
        <v>41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v>0</v>
      </c>
      <c r="J48" s="11"/>
      <c r="K48" s="11">
        <v>6000</v>
      </c>
      <c r="L48" s="11"/>
      <c r="M48" s="11">
        <v>4619642539</v>
      </c>
      <c r="N48" s="11"/>
      <c r="O48" s="11">
        <v>3987197452</v>
      </c>
      <c r="P48" s="11"/>
      <c r="Q48" s="11">
        <f t="shared" si="0"/>
        <v>632445087</v>
      </c>
    </row>
    <row r="49" spans="1:20" x14ac:dyDescent="0.55000000000000004">
      <c r="A49" s="1" t="s">
        <v>132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v>0</v>
      </c>
      <c r="J49" s="11"/>
      <c r="K49" s="11">
        <v>3168</v>
      </c>
      <c r="L49" s="11"/>
      <c r="M49" s="11">
        <v>3071533608</v>
      </c>
      <c r="N49" s="11"/>
      <c r="O49" s="11">
        <v>2996603144</v>
      </c>
      <c r="P49" s="11"/>
      <c r="Q49" s="11">
        <f t="shared" si="0"/>
        <v>74930464</v>
      </c>
    </row>
    <row r="50" spans="1:20" x14ac:dyDescent="0.55000000000000004">
      <c r="A50" s="1" t="s">
        <v>133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v>0</v>
      </c>
      <c r="J50" s="11"/>
      <c r="K50" s="11">
        <v>9</v>
      </c>
      <c r="L50" s="11"/>
      <c r="M50" s="11">
        <v>9000000</v>
      </c>
      <c r="N50" s="11"/>
      <c r="O50" s="11">
        <v>8128562</v>
      </c>
      <c r="P50" s="11"/>
      <c r="Q50" s="11">
        <f t="shared" si="0"/>
        <v>871438</v>
      </c>
    </row>
    <row r="51" spans="1:20" x14ac:dyDescent="0.55000000000000004">
      <c r="A51" s="1" t="s">
        <v>134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v>0</v>
      </c>
      <c r="J51" s="11"/>
      <c r="K51" s="11">
        <v>9535</v>
      </c>
      <c r="L51" s="11"/>
      <c r="M51" s="11">
        <v>6179224528</v>
      </c>
      <c r="N51" s="11"/>
      <c r="O51" s="11">
        <v>5217005604</v>
      </c>
      <c r="P51" s="11"/>
      <c r="Q51" s="11">
        <f t="shared" si="0"/>
        <v>962218924</v>
      </c>
    </row>
    <row r="52" spans="1:20" x14ac:dyDescent="0.55000000000000004">
      <c r="A52" s="1" t="s">
        <v>135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v>0</v>
      </c>
      <c r="J52" s="11"/>
      <c r="K52" s="11">
        <v>2000</v>
      </c>
      <c r="L52" s="11"/>
      <c r="M52" s="11">
        <v>1284314181</v>
      </c>
      <c r="N52" s="11"/>
      <c r="O52" s="11">
        <v>1282232362</v>
      </c>
      <c r="P52" s="11"/>
      <c r="Q52" s="11">
        <f t="shared" si="0"/>
        <v>2081819</v>
      </c>
      <c r="T52" s="3"/>
    </row>
    <row r="53" spans="1:20" ht="24.75" thickBot="1" x14ac:dyDescent="0.6">
      <c r="C53" s="11"/>
      <c r="D53" s="11"/>
      <c r="E53" s="12">
        <f>SUM(E8:E52)</f>
        <v>378906016</v>
      </c>
      <c r="F53" s="11"/>
      <c r="G53" s="12">
        <f>SUM(G8:G52)</f>
        <v>452051916</v>
      </c>
      <c r="H53" s="11"/>
      <c r="I53" s="12">
        <f>SUM(I8:I52)</f>
        <v>-73145900</v>
      </c>
      <c r="J53" s="11"/>
      <c r="K53" s="11"/>
      <c r="L53" s="11"/>
      <c r="M53" s="12">
        <f>SUM(M8:M52)</f>
        <v>63642544373</v>
      </c>
      <c r="N53" s="11"/>
      <c r="O53" s="12">
        <f>SUM(O8:O52)</f>
        <v>65910776900</v>
      </c>
      <c r="P53" s="11"/>
      <c r="Q53" s="12">
        <f>SUM(Q8:Q52)</f>
        <v>-2268232527</v>
      </c>
      <c r="T53" s="3"/>
    </row>
    <row r="54" spans="1:20" ht="24.75" thickTop="1" x14ac:dyDescent="0.55000000000000004">
      <c r="G54" s="11"/>
      <c r="H54" s="11">
        <f t="shared" ref="H54" si="1">SUM(H8:H41)</f>
        <v>0</v>
      </c>
      <c r="I54" s="11"/>
      <c r="J54" s="11"/>
      <c r="K54" s="11"/>
      <c r="L54" s="11"/>
      <c r="M54" s="11"/>
      <c r="N54" s="11"/>
      <c r="O54" s="11"/>
      <c r="P54" s="11"/>
      <c r="Q54" s="11"/>
      <c r="T54" s="3"/>
    </row>
    <row r="55" spans="1:20" x14ac:dyDescent="0.55000000000000004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T55" s="3"/>
    </row>
    <row r="56" spans="1:20" x14ac:dyDescent="0.55000000000000004">
      <c r="T56" s="3"/>
    </row>
    <row r="57" spans="1:20" x14ac:dyDescent="0.55000000000000004">
      <c r="T57" s="14"/>
    </row>
    <row r="58" spans="1:20" x14ac:dyDescent="0.55000000000000004">
      <c r="I58" s="11"/>
      <c r="J58" s="11"/>
      <c r="K58" s="11"/>
      <c r="L58" s="11"/>
      <c r="M58" s="11"/>
      <c r="N58" s="11"/>
      <c r="O58" s="11"/>
      <c r="P58" s="11"/>
      <c r="Q58" s="11"/>
    </row>
    <row r="59" spans="1:20" x14ac:dyDescent="0.55000000000000004">
      <c r="Q59" s="5"/>
    </row>
    <row r="60" spans="1:20" x14ac:dyDescent="0.55000000000000004">
      <c r="Q6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2022-11-27T13:01:11Z</dcterms:created>
  <dcterms:modified xsi:type="dcterms:W3CDTF">2022-11-29T12:42:03Z</dcterms:modified>
</cp:coreProperties>
</file>