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.ghayouri\Desktop\پرتفوی آبان ماه\"/>
    </mc:Choice>
  </mc:AlternateContent>
  <xr:revisionPtr revIDLastSave="0" documentId="13_ncr:1_{2463076D-6AC3-492F-8BAA-BE7E2CFEFD9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تاییدیه" sheetId="16" r:id="rId1"/>
    <sheet name="سهام" sheetId="1" r:id="rId2"/>
    <sheet name="اوراق مشارکت" sheetId="3" r:id="rId3"/>
    <sheet name="سپرده" sheetId="6" r:id="rId4"/>
    <sheet name="سایر درآمدها" sheetId="14" r:id="rId5"/>
    <sheet name="جمع درآمدها" sheetId="15" r:id="rId6"/>
    <sheet name="سود اوراق بهادار و سپرده بانکی" sheetId="7" r:id="rId7"/>
    <sheet name="درآمد سود سهام" sheetId="8" r:id="rId8"/>
    <sheet name="درآمد ناشی از تغییر قیمت اوراق" sheetId="9" r:id="rId9"/>
    <sheet name="درآمد ناشی از فروش" sheetId="10" r:id="rId10"/>
    <sheet name="سرمایه‌گذاری در سهام" sheetId="11" r:id="rId11"/>
    <sheet name="سرمایه‌گذاری در اوراق بهادار" sheetId="12" r:id="rId12"/>
    <sheet name="درآمد سپرده بانکی" sheetId="13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0" i="15" l="1"/>
  <c r="C9" i="15"/>
  <c r="C8" i="15"/>
  <c r="C7" i="15"/>
  <c r="G10" i="15"/>
  <c r="K9" i="13"/>
  <c r="K8" i="13"/>
  <c r="G9" i="13"/>
  <c r="I9" i="13"/>
  <c r="G8" i="13"/>
  <c r="E9" i="13"/>
  <c r="I13" i="12"/>
  <c r="Q13" i="12"/>
  <c r="Q19" i="12"/>
  <c r="Q8" i="12"/>
  <c r="I8" i="12"/>
  <c r="O19" i="12"/>
  <c r="M19" i="12"/>
  <c r="Q11" i="12"/>
  <c r="Q12" i="12"/>
  <c r="Q14" i="12"/>
  <c r="Q15" i="12"/>
  <c r="Q16" i="12"/>
  <c r="Q17" i="12"/>
  <c r="Q18" i="12"/>
  <c r="Q9" i="12"/>
  <c r="Q10" i="12"/>
  <c r="I9" i="12"/>
  <c r="I10" i="12"/>
  <c r="I11" i="12"/>
  <c r="I12" i="12"/>
  <c r="I14" i="12"/>
  <c r="I15" i="12"/>
  <c r="I16" i="12"/>
  <c r="I17" i="12"/>
  <c r="I18" i="12"/>
  <c r="C19" i="12"/>
  <c r="E19" i="12"/>
  <c r="G19" i="12"/>
  <c r="K19" i="12"/>
  <c r="O62" i="11"/>
  <c r="Q62" i="11"/>
  <c r="M62" i="11"/>
  <c r="S12" i="11"/>
  <c r="I9" i="11"/>
  <c r="S8" i="11"/>
  <c r="C62" i="11"/>
  <c r="E62" i="11"/>
  <c r="G62" i="11"/>
  <c r="S9" i="11"/>
  <c r="S10" i="11"/>
  <c r="S11" i="11"/>
  <c r="S13" i="11"/>
  <c r="S14" i="11"/>
  <c r="S15" i="11"/>
  <c r="S16" i="11"/>
  <c r="S17" i="11"/>
  <c r="S18" i="11"/>
  <c r="S19" i="11"/>
  <c r="S20" i="11"/>
  <c r="S21" i="11"/>
  <c r="S22" i="11"/>
  <c r="S23" i="11"/>
  <c r="S24" i="11"/>
  <c r="S25" i="11"/>
  <c r="S26" i="11"/>
  <c r="S27" i="11"/>
  <c r="S28" i="11"/>
  <c r="S29" i="11"/>
  <c r="S30" i="11"/>
  <c r="S31" i="11"/>
  <c r="S32" i="11"/>
  <c r="S33" i="11"/>
  <c r="S34" i="11"/>
  <c r="S35" i="11"/>
  <c r="S36" i="11"/>
  <c r="S37" i="11"/>
  <c r="S38" i="11"/>
  <c r="S39" i="11"/>
  <c r="S40" i="11"/>
  <c r="S41" i="11"/>
  <c r="S42" i="11"/>
  <c r="S43" i="11"/>
  <c r="S44" i="11"/>
  <c r="S45" i="11"/>
  <c r="S46" i="11"/>
  <c r="S47" i="11"/>
  <c r="S48" i="11"/>
  <c r="S49" i="11"/>
  <c r="S50" i="11"/>
  <c r="S51" i="11"/>
  <c r="S52" i="11"/>
  <c r="S53" i="11"/>
  <c r="S54" i="11"/>
  <c r="S55" i="11"/>
  <c r="S62" i="11" s="1"/>
  <c r="U15" i="11" s="1"/>
  <c r="S56" i="11"/>
  <c r="S57" i="11"/>
  <c r="S58" i="11"/>
  <c r="S59" i="11"/>
  <c r="S60" i="11"/>
  <c r="S61" i="11"/>
  <c r="I8" i="11"/>
  <c r="I10" i="11"/>
  <c r="I11" i="11"/>
  <c r="I12" i="11"/>
  <c r="I13" i="11"/>
  <c r="I14" i="11"/>
  <c r="I15" i="11"/>
  <c r="I16" i="11"/>
  <c r="I17" i="11"/>
  <c r="I18" i="11"/>
  <c r="I19" i="11"/>
  <c r="I20" i="11"/>
  <c r="I21" i="11"/>
  <c r="I22" i="11"/>
  <c r="I23" i="11"/>
  <c r="I24" i="11"/>
  <c r="I25" i="11"/>
  <c r="I26" i="11"/>
  <c r="I27" i="11"/>
  <c r="I28" i="11"/>
  <c r="I29" i="11"/>
  <c r="I30" i="11"/>
  <c r="I31" i="11"/>
  <c r="I32" i="11"/>
  <c r="I33" i="11"/>
  <c r="I34" i="11"/>
  <c r="I35" i="11"/>
  <c r="I36" i="11"/>
  <c r="I37" i="11"/>
  <c r="I38" i="11"/>
  <c r="I39" i="11"/>
  <c r="I40" i="11"/>
  <c r="I41" i="11"/>
  <c r="I42" i="11"/>
  <c r="I43" i="11"/>
  <c r="I44" i="11"/>
  <c r="I45" i="11"/>
  <c r="I46" i="11"/>
  <c r="I47" i="11"/>
  <c r="I48" i="11"/>
  <c r="I49" i="11"/>
  <c r="I50" i="11"/>
  <c r="I51" i="11"/>
  <c r="I52" i="11"/>
  <c r="I53" i="11"/>
  <c r="I54" i="11"/>
  <c r="I55" i="11"/>
  <c r="I62" i="11" s="1"/>
  <c r="I56" i="11"/>
  <c r="I57" i="11"/>
  <c r="I58" i="11"/>
  <c r="I59" i="11"/>
  <c r="I60" i="11"/>
  <c r="I61" i="11"/>
  <c r="E63" i="10"/>
  <c r="G63" i="10"/>
  <c r="I63" i="10"/>
  <c r="M63" i="10"/>
  <c r="O63" i="10"/>
  <c r="Q63" i="10"/>
  <c r="Q8" i="9"/>
  <c r="O32" i="9"/>
  <c r="M32" i="9"/>
  <c r="G32" i="9"/>
  <c r="E32" i="9"/>
  <c r="Q9" i="9"/>
  <c r="Q10" i="9"/>
  <c r="Q11" i="9"/>
  <c r="Q12" i="9"/>
  <c r="Q13" i="9"/>
  <c r="Q14" i="9"/>
  <c r="Q15" i="9"/>
  <c r="Q16" i="9"/>
  <c r="Q17" i="9"/>
  <c r="Q18" i="9"/>
  <c r="Q19" i="9"/>
  <c r="Q20" i="9"/>
  <c r="Q21" i="9"/>
  <c r="Q22" i="9"/>
  <c r="Q23" i="9"/>
  <c r="Q24" i="9"/>
  <c r="Q25" i="9"/>
  <c r="Q26" i="9"/>
  <c r="Q27" i="9"/>
  <c r="Q28" i="9"/>
  <c r="Q29" i="9"/>
  <c r="Q30" i="9"/>
  <c r="Q31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9" i="9"/>
  <c r="I8" i="9"/>
  <c r="S29" i="8"/>
  <c r="S9" i="8"/>
  <c r="S10" i="8"/>
  <c r="S11" i="8"/>
  <c r="S12" i="8"/>
  <c r="S13" i="8"/>
  <c r="S14" i="8"/>
  <c r="S15" i="8"/>
  <c r="S16" i="8"/>
  <c r="S17" i="8"/>
  <c r="S18" i="8"/>
  <c r="S19" i="8"/>
  <c r="S20" i="8"/>
  <c r="S21" i="8"/>
  <c r="S22" i="8"/>
  <c r="S23" i="8"/>
  <c r="S24" i="8"/>
  <c r="S25" i="8"/>
  <c r="S26" i="8"/>
  <c r="S27" i="8"/>
  <c r="S28" i="8"/>
  <c r="S8" i="8"/>
  <c r="Q29" i="8"/>
  <c r="O29" i="8"/>
  <c r="M29" i="8"/>
  <c r="K29" i="8"/>
  <c r="I29" i="8"/>
  <c r="S9" i="7"/>
  <c r="Q9" i="7"/>
  <c r="O9" i="7"/>
  <c r="M9" i="7"/>
  <c r="K9" i="7"/>
  <c r="I9" i="7"/>
  <c r="S10" i="6"/>
  <c r="K10" i="6"/>
  <c r="M10" i="6"/>
  <c r="O10" i="6"/>
  <c r="Q10" i="6"/>
  <c r="AK16" i="3"/>
  <c r="AI16" i="3"/>
  <c r="AG16" i="3"/>
  <c r="AA16" i="3"/>
  <c r="W16" i="3"/>
  <c r="S16" i="3"/>
  <c r="Q16" i="3"/>
  <c r="E29" i="1"/>
  <c r="G29" i="1"/>
  <c r="K29" i="1"/>
  <c r="O29" i="1"/>
  <c r="U29" i="1"/>
  <c r="W29" i="1"/>
  <c r="Y29" i="1" l="1"/>
  <c r="I19" i="12"/>
  <c r="U11" i="11"/>
  <c r="K9" i="11"/>
  <c r="K13" i="11"/>
  <c r="K17" i="11"/>
  <c r="K21" i="11"/>
  <c r="K25" i="11"/>
  <c r="K29" i="11"/>
  <c r="K33" i="11"/>
  <c r="K37" i="11"/>
  <c r="K41" i="11"/>
  <c r="K45" i="11"/>
  <c r="K49" i="11"/>
  <c r="K53" i="11"/>
  <c r="K57" i="11"/>
  <c r="K61" i="11"/>
  <c r="K10" i="11"/>
  <c r="K14" i="11"/>
  <c r="K18" i="11"/>
  <c r="K22" i="11"/>
  <c r="K26" i="11"/>
  <c r="K30" i="11"/>
  <c r="K34" i="11"/>
  <c r="K38" i="11"/>
  <c r="K42" i="11"/>
  <c r="K46" i="11"/>
  <c r="K50" i="11"/>
  <c r="K54" i="11"/>
  <c r="K58" i="11"/>
  <c r="K8" i="11"/>
  <c r="K62" i="11" s="1"/>
  <c r="K11" i="11"/>
  <c r="K15" i="11"/>
  <c r="K19" i="11"/>
  <c r="K23" i="11"/>
  <c r="K27" i="11"/>
  <c r="K31" i="11"/>
  <c r="K35" i="11"/>
  <c r="K39" i="11"/>
  <c r="K43" i="11"/>
  <c r="K47" i="11"/>
  <c r="K51" i="11"/>
  <c r="K59" i="11"/>
  <c r="K12" i="11"/>
  <c r="K16" i="11"/>
  <c r="K20" i="11"/>
  <c r="K24" i="11"/>
  <c r="K28" i="11"/>
  <c r="K32" i="11"/>
  <c r="K36" i="11"/>
  <c r="K40" i="11"/>
  <c r="K44" i="11"/>
  <c r="K48" i="11"/>
  <c r="K52" i="11"/>
  <c r="K56" i="11"/>
  <c r="K60" i="11"/>
  <c r="K55" i="11"/>
  <c r="U59" i="11"/>
  <c r="U43" i="11"/>
  <c r="U27" i="11"/>
  <c r="U55" i="11"/>
  <c r="U39" i="11"/>
  <c r="U23" i="11"/>
  <c r="U12" i="11"/>
  <c r="U51" i="11"/>
  <c r="U35" i="11"/>
  <c r="U19" i="11"/>
  <c r="U47" i="11"/>
  <c r="U31" i="11"/>
  <c r="U8" i="11"/>
  <c r="U58" i="11"/>
  <c r="U54" i="11"/>
  <c r="U50" i="11"/>
  <c r="U46" i="11"/>
  <c r="U42" i="11"/>
  <c r="U38" i="11"/>
  <c r="U34" i="11"/>
  <c r="U30" i="11"/>
  <c r="U26" i="11"/>
  <c r="U22" i="11"/>
  <c r="U18" i="11"/>
  <c r="U14" i="11"/>
  <c r="U10" i="11"/>
  <c r="U61" i="11"/>
  <c r="U57" i="11"/>
  <c r="U53" i="11"/>
  <c r="U49" i="11"/>
  <c r="U45" i="11"/>
  <c r="U41" i="11"/>
  <c r="U37" i="11"/>
  <c r="U33" i="11"/>
  <c r="U29" i="11"/>
  <c r="U25" i="11"/>
  <c r="U21" i="11"/>
  <c r="U17" i="11"/>
  <c r="U13" i="11"/>
  <c r="U9" i="11"/>
  <c r="U60" i="11"/>
  <c r="U56" i="11"/>
  <c r="U52" i="11"/>
  <c r="U48" i="11"/>
  <c r="U44" i="11"/>
  <c r="U40" i="11"/>
  <c r="U36" i="11"/>
  <c r="U32" i="11"/>
  <c r="U28" i="11"/>
  <c r="U24" i="11"/>
  <c r="U20" i="11"/>
  <c r="U16" i="11"/>
  <c r="I32" i="9"/>
  <c r="Q32" i="9"/>
  <c r="E9" i="15" l="1"/>
  <c r="E8" i="15"/>
  <c r="E7" i="15"/>
  <c r="U62" i="11"/>
  <c r="E10" i="15" l="1"/>
</calcChain>
</file>

<file path=xl/sharedStrings.xml><?xml version="1.0" encoding="utf-8"?>
<sst xmlns="http://schemas.openxmlformats.org/spreadsheetml/2006/main" count="624" uniqueCount="175">
  <si>
    <t>صندوق سرمایه‌گذاری مشترک مدرسه کسب و کار صوفی رازی</t>
  </si>
  <si>
    <t>صورت وضعیت پورتفوی</t>
  </si>
  <si>
    <t>برای ماه منتهی به 1400/08/30</t>
  </si>
  <si>
    <t>نام شرکت</t>
  </si>
  <si>
    <t>1400/07/30</t>
  </si>
  <si>
    <t>تغییرات طی دوره</t>
  </si>
  <si>
    <t>1400/08/30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</si>
  <si>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</si>
  <si>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</si>
  <si>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</si>
  <si>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</si>
  <si>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</si>
  <si>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</si>
  <si>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</si>
  <si>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</si>
  <si>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پتروشیمی تندگویان</t>
  </si>
  <si>
    <t>توسعه سامانه ی نرم افزاری نگین</t>
  </si>
  <si>
    <t>توسعه‌معادن‌وفلزات‌</t>
  </si>
  <si>
    <t>حفاری شمال</t>
  </si>
  <si>
    <t>ریل پرداز نو آفرین</t>
  </si>
  <si>
    <t>زغال سنگ پروده طبس</t>
  </si>
  <si>
    <t>سخت آژند</t>
  </si>
  <si>
    <t>سرمایه گذاری سیمان تامین</t>
  </si>
  <si>
    <t>سهامی ذوب آهن  اصفهان</t>
  </si>
  <si>
    <t>فولاد  خوزستان</t>
  </si>
  <si>
    <t>فولاد امیرکبیرکاشان</t>
  </si>
  <si>
    <t>فولاد مبارکه اصفهان</t>
  </si>
  <si>
    <t>گسترش نفت و گاز پارسیان</t>
  </si>
  <si>
    <t>مبین انرژی خلیج فارس</t>
  </si>
  <si>
    <t>ملی‌ صنایع‌ مس‌ ایران‌</t>
  </si>
  <si>
    <t>نفت سپاهان</t>
  </si>
  <si>
    <t>نفت‌ بهران‌</t>
  </si>
  <si>
    <t>اسنادخزانه-م2بودجه99-011019</t>
  </si>
  <si>
    <t>اسنادخزانه-م14بودجه98-010318</t>
  </si>
  <si>
    <t>اسنادخزانه-م8بودجه98-000817</t>
  </si>
  <si>
    <t>نرخ موثر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</si>
  <si>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</si>
  <si>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</si>
  <si>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</si>
  <si>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</si>
  <si>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</si>
  <si>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</si>
  <si>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</si>
  <si>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</si>
  <si>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اسنادخزانه-م11بودجه98-001013</t>
  </si>
  <si>
    <t>بله</t>
  </si>
  <si>
    <t>1398/07/09</t>
  </si>
  <si>
    <t>1400/10/13</t>
  </si>
  <si>
    <t>اسنادخزانه-م12بودجه98-001111</t>
  </si>
  <si>
    <t>1398/09/13</t>
  </si>
  <si>
    <t>1400/11/11</t>
  </si>
  <si>
    <t>اسنادخزانه-م3بودجه99-011110</t>
  </si>
  <si>
    <t>1399/06/22</t>
  </si>
  <si>
    <t>1401/11/10</t>
  </si>
  <si>
    <t>1398/09/16</t>
  </si>
  <si>
    <t>1400/08/17</t>
  </si>
  <si>
    <t>اسنادخزانه-م9بودجه98-000923</t>
  </si>
  <si>
    <t>1398/07/23</t>
  </si>
  <si>
    <t>1400/09/23</t>
  </si>
  <si>
    <t>1399/06/19</t>
  </si>
  <si>
    <t>1401/10/19</t>
  </si>
  <si>
    <t>1398/08/11</t>
  </si>
  <si>
    <t>1401/03/18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</si>
  <si>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</si>
  <si>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</si>
  <si>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</si>
  <si>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</si>
  <si>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</si>
  <si>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</si>
  <si>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</si>
  <si>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</si>
  <si>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</si>
  <si>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ملت مستقل مرکزی</t>
  </si>
  <si>
    <t>8874399573</t>
  </si>
  <si>
    <t>سپرده کوتاه مدت</t>
  </si>
  <si>
    <t>1398/12/04</t>
  </si>
  <si>
    <t>بانک پاسارگاد هفت تیر</t>
  </si>
  <si>
    <t>207-8100-15444444-1</t>
  </si>
  <si>
    <t>1399/06/24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</si>
  <si>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</si>
  <si>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</si>
  <si>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</si>
  <si>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</si>
  <si>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</si>
  <si>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</si>
  <si>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</si>
  <si>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</si>
  <si>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</si>
  <si>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</si>
  <si>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</si>
  <si>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</si>
  <si>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</si>
  <si>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</si>
  <si>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</si>
  <si>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</si>
  <si>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1400/03/31</t>
  </si>
  <si>
    <t>1400/03/04</t>
  </si>
  <si>
    <t>سرمایه‌گذاری‌ صنعت‌ نفت‌</t>
  </si>
  <si>
    <t>1400/04/26</t>
  </si>
  <si>
    <t>بانک سینا</t>
  </si>
  <si>
    <t>1400/04/31</t>
  </si>
  <si>
    <t>سرمایه‌ گذاری‌ پارس‌ توشه‌</t>
  </si>
  <si>
    <t>1400/04/24</t>
  </si>
  <si>
    <t>سرمایه‌گذاری‌صندوق‌بازنشستگی‌</t>
  </si>
  <si>
    <t>1400/04/14</t>
  </si>
  <si>
    <t>پالایش نفت تبریز</t>
  </si>
  <si>
    <t>1400/05/11</t>
  </si>
  <si>
    <t>1400/04/09</t>
  </si>
  <si>
    <t>1400/08/06</t>
  </si>
  <si>
    <t>پالایش نفت بندرعباس</t>
  </si>
  <si>
    <t>1400/04/27</t>
  </si>
  <si>
    <t>شرکت بهمن لیزینگ</t>
  </si>
  <si>
    <t>1400/04/12</t>
  </si>
  <si>
    <t>1400/04/22</t>
  </si>
  <si>
    <t>تامین سرمایه نوین</t>
  </si>
  <si>
    <t>1400/03/11</t>
  </si>
  <si>
    <t>سرمایه گذاری صدرتامین</t>
  </si>
  <si>
    <t>1400/05/20</t>
  </si>
  <si>
    <t>1400/03/25</t>
  </si>
  <si>
    <t>سپید ماکیان</t>
  </si>
  <si>
    <t>1400/03/05</t>
  </si>
  <si>
    <t>لیزینگ کارآفرین</t>
  </si>
  <si>
    <t>1400/04/07</t>
  </si>
  <si>
    <t>بهای فروش</t>
  </si>
  <si>
    <t>ارزش دفتری</t>
  </si>
  <si>
    <t>سود و زیان ناشی از تغییر قیمت</t>
  </si>
  <si>
    <t>سود و زیان ناشی از فروش</t>
  </si>
  <si>
    <t>مخابرات ایران</t>
  </si>
  <si>
    <t>سرمایه‌گذاری‌ سپه‌</t>
  </si>
  <si>
    <t>فروسیلیس‌ ایران‌</t>
  </si>
  <si>
    <t>تراکتورسازی‌ایران‌</t>
  </si>
  <si>
    <t>کشتیرانی جمهوری اسلامی ایران</t>
  </si>
  <si>
    <t>پالایش نفت اصفهان</t>
  </si>
  <si>
    <t>بانک ملت</t>
  </si>
  <si>
    <t>م .صنایع و معادن احیاء سپاهان</t>
  </si>
  <si>
    <t>پالایش نفت تهران</t>
  </si>
  <si>
    <t>سرمایه گذاری ملت</t>
  </si>
  <si>
    <t>فروشگاههای زنجیره ای افق کوروش</t>
  </si>
  <si>
    <t>ح . سرمایه گذاری صدرتامین</t>
  </si>
  <si>
    <t>صنعت غذایی کورش</t>
  </si>
  <si>
    <t>مدیریت سرمایه گذاری کوثربهمن</t>
  </si>
  <si>
    <t>فرآوری معدنی اپال کانی پارس</t>
  </si>
  <si>
    <t>صنایع چوب خزر کاسپین</t>
  </si>
  <si>
    <t>ح . تامین سرمایه نوین</t>
  </si>
  <si>
    <t>سپیدار سیستم آسیا</t>
  </si>
  <si>
    <t>پتروشیمی بوعلی سینا</t>
  </si>
  <si>
    <t>تولید و توسعه سرب روی ایرانیان</t>
  </si>
  <si>
    <t>گسترش صنایع روی ایرانیان</t>
  </si>
  <si>
    <t>آریان کیمیا تک</t>
  </si>
  <si>
    <t>گ.مدیریت ارزش سرمایه ص ب کشوری</t>
  </si>
  <si>
    <t>س. و خدمات مدیریت صند. ب کشوری</t>
  </si>
  <si>
    <t>محصولات کاغذی لطیف</t>
  </si>
  <si>
    <t>سرمایه گذاری هامون صبا</t>
  </si>
  <si>
    <t>اسنادخزانه-م4بودجه97-991022</t>
  </si>
  <si>
    <t>اسنادخزانه-م18بودجه97-000525</t>
  </si>
  <si>
    <t>اسنادخزانه-م5بودجه98-000422</t>
  </si>
  <si>
    <t>اسنادخزانه-م4بودجه98-000421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</si>
  <si>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</si>
  <si>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</si>
  <si>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</si>
  <si>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</si>
  <si>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</si>
  <si>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</si>
  <si>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</si>
  <si>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</si>
  <si>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</si>
  <si>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</si>
  <si>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</si>
  <si>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سایر درآمدها برای تنزیل سود سهام</t>
  </si>
  <si>
    <t>سرمایه‌گذاری در سهام</t>
  </si>
  <si>
    <t>سرمایه‌گذاری در اوراق بهادار</t>
  </si>
  <si>
    <t>درآمد سپرده بانکی</t>
  </si>
  <si>
    <t>1400/08/01</t>
  </si>
  <si>
    <t>از ابتدای سال مالی</t>
  </si>
  <si>
    <t>تاپایان ماه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</si>
</sst>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name val="Calibri"/>
    </font>
    <font>
      <sz val="11"/>
      <name val="Calibri"/>
      <family val="2"/>
    </font>
    <font>
      <sz val="16"/>
      <name val="B Mitra"/>
      <charset val="178"/>
    </font>
    <font>
      <b/>
      <sz val="16"/>
      <color rgb="FF000000"/>
      <name val="B Mitra"/>
      <charset val="178"/>
    </font>
    <font>
      <b/>
      <sz val="16"/>
      <name val="B Mitra"/>
      <charset val="17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/>
    <xf numFmtId="0" fontId="4" fillId="0" borderId="0" xfId="0" applyFont="1"/>
    <xf numFmtId="3" fontId="2" fillId="0" borderId="0" xfId="0" applyNumberFormat="1" applyFont="1"/>
    <xf numFmtId="0" fontId="2" fillId="0" borderId="0" xfId="0" applyFont="1" applyAlignment="1">
      <alignment horizontal="center"/>
    </xf>
    <xf numFmtId="3" fontId="2" fillId="0" borderId="0" xfId="0" applyNumberFormat="1" applyFont="1" applyAlignment="1">
      <alignment horizontal="center"/>
    </xf>
    <xf numFmtId="37" fontId="2" fillId="0" borderId="0" xfId="0" applyNumberFormat="1" applyFont="1" applyAlignment="1">
      <alignment horizontal="center"/>
    </xf>
    <xf numFmtId="37" fontId="2" fillId="0" borderId="2" xfId="0" applyNumberFormat="1" applyFont="1" applyBorder="1" applyAlignment="1">
      <alignment horizontal="center"/>
    </xf>
    <xf numFmtId="10" fontId="2" fillId="0" borderId="0" xfId="2" applyNumberFormat="1" applyFont="1" applyAlignment="1">
      <alignment horizontal="center"/>
    </xf>
    <xf numFmtId="10" fontId="2" fillId="0" borderId="2" xfId="2" applyNumberFormat="1" applyFont="1" applyBorder="1" applyAlignment="1">
      <alignment horizontal="center"/>
    </xf>
    <xf numFmtId="3" fontId="2" fillId="0" borderId="2" xfId="0" applyNumberFormat="1" applyFont="1" applyBorder="1" applyAlignment="1">
      <alignment horizontal="center"/>
    </xf>
    <xf numFmtId="10" fontId="2" fillId="0" borderId="2" xfId="0" applyNumberFormat="1" applyFont="1" applyBorder="1" applyAlignment="1">
      <alignment horizontal="center"/>
    </xf>
    <xf numFmtId="3" fontId="2" fillId="0" borderId="2" xfId="0" applyNumberFormat="1" applyFont="1" applyBorder="1"/>
    <xf numFmtId="164" fontId="2" fillId="0" borderId="0" xfId="1" applyNumberFormat="1" applyFont="1"/>
    <xf numFmtId="0" fontId="2" fillId="0" borderId="0" xfId="0" applyFont="1" applyBorder="1" applyAlignment="1">
      <alignment horizontal="center"/>
    </xf>
    <xf numFmtId="37" fontId="2" fillId="0" borderId="0" xfId="0" applyNumberFormat="1" applyFont="1"/>
    <xf numFmtId="0" fontId="3" fillId="0" borderId="0" xfId="0" applyFont="1" applyBorder="1" applyAlignment="1">
      <alignment horizontal="center" vertical="center"/>
    </xf>
    <xf numFmtId="3" fontId="2" fillId="0" borderId="0" xfId="0" applyNumberFormat="1" applyFont="1" applyFill="1"/>
    <xf numFmtId="0" fontId="2" fillId="0" borderId="0" xfId="0" applyFont="1" applyFill="1"/>
    <xf numFmtId="37" fontId="2" fillId="0" borderId="0" xfId="0" applyNumberFormat="1" applyFont="1" applyFill="1" applyAlignment="1">
      <alignment horizontal="center"/>
    </xf>
    <xf numFmtId="0" fontId="2" fillId="0" borderId="0" xfId="0" applyFont="1" applyFill="1" applyAlignment="1">
      <alignment horizontal="center"/>
    </xf>
    <xf numFmtId="10" fontId="2" fillId="0" borderId="0" xfId="2" applyNumberFormat="1" applyFont="1" applyFill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</xdr:row>
          <xdr:rowOff>0</xdr:rowOff>
        </xdr:from>
        <xdr:to>
          <xdr:col>10</xdr:col>
          <xdr:colOff>228600</xdr:colOff>
          <xdr:row>35</xdr:row>
          <xdr:rowOff>85725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A590E9CE-D924-4047-9DDF-A8CD506DD35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75BD89-F540-4D5C-A08B-B6AC38AE686B}">
  <dimension ref="A1"/>
  <sheetViews>
    <sheetView rightToLeft="1" tabSelected="1" view="pageBreakPreview" zoomScale="60" zoomScaleNormal="100" workbookViewId="0">
      <selection activeCell="A2" sqref="A2"/>
    </sheetView>
  </sheetViews>
  <sheetFormatPr defaultRowHeight="15" x14ac:dyDescent="0.25"/>
  <sheetData/>
  <pageMargins left="0.7" right="0.7" top="0.75" bottom="0.7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1025" r:id="rId4">
          <objectPr defaultSize="0" r:id="rId5">
            <anchor moveWithCells="1">
              <from>
                <xdr:col>0</xdr:col>
                <xdr:colOff>0</xdr:colOff>
                <xdr:row>1</xdr:row>
                <xdr:rowOff>0</xdr:rowOff>
              </from>
              <to>
                <xdr:col>10</xdr:col>
                <xdr:colOff>228600</xdr:colOff>
                <xdr:row>35</xdr:row>
                <xdr:rowOff>85725</xdr:rowOff>
              </to>
            </anchor>
          </objectPr>
        </oleObject>
      </mc:Choice>
      <mc:Fallback>
        <oleObject progId="Document" shapeId="1025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Q70"/>
  <sheetViews>
    <sheetView rightToLeft="1" topLeftCell="A49" workbookViewId="0">
      <selection activeCell="I65" sqref="I65"/>
    </sheetView>
  </sheetViews>
  <sheetFormatPr defaultColWidth="9" defaultRowHeight="24" x14ac:dyDescent="0.55000000000000004"/>
  <cols>
    <col min="1" max="1" width="35.7109375" style="1" bestFit="1" customWidth="1"/>
    <col min="2" max="2" width="1.5703125" style="1" customWidth="1"/>
    <col min="3" max="3" width="9.7109375" style="1" bestFit="1" customWidth="1"/>
    <col min="4" max="4" width="1.140625" style="1" customWidth="1"/>
    <col min="5" max="5" width="15.5703125" style="1" bestFit="1" customWidth="1"/>
    <col min="6" max="6" width="1.140625" style="1" customWidth="1"/>
    <col min="7" max="7" width="15.5703125" style="1" bestFit="1" customWidth="1"/>
    <col min="8" max="8" width="1.140625" style="1" customWidth="1"/>
    <col min="9" max="9" width="29.7109375" style="1" bestFit="1" customWidth="1"/>
    <col min="10" max="10" width="1.140625" style="1" customWidth="1"/>
    <col min="11" max="11" width="11.42578125" style="1" bestFit="1" customWidth="1"/>
    <col min="12" max="12" width="1.140625" style="1" customWidth="1"/>
    <col min="13" max="13" width="15.5703125" style="1" bestFit="1" customWidth="1"/>
    <col min="14" max="14" width="1.140625" style="1" customWidth="1"/>
    <col min="15" max="15" width="15.5703125" style="1" bestFit="1" customWidth="1"/>
    <col min="16" max="16" width="1.140625" style="1" customWidth="1"/>
    <col min="17" max="17" width="29.7109375" style="1" bestFit="1" customWidth="1"/>
    <col min="18" max="16384" width="9" style="1"/>
  </cols>
  <sheetData>
    <row r="2" spans="1:17" ht="24.75" x14ac:dyDescent="0.55000000000000004">
      <c r="A2" s="22" t="s">
        <v>0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</row>
    <row r="3" spans="1:17" ht="24.75" x14ac:dyDescent="0.55000000000000004">
      <c r="A3" s="22" t="s">
        <v>79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</row>
    <row r="4" spans="1:17" ht="24.75" x14ac:dyDescent="0.55000000000000004">
      <c r="A4" s="22" t="s">
        <v>2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</row>
    <row r="6" spans="1:17" ht="24.75" x14ac:dyDescent="0.55000000000000004">
      <c r="A6" s="23" t="s">
        <v>3</v>
      </c>
      <c r="C6" s="24" t="s">
        <v>81</v>
      </c>
      <c r="D6" s="24" t="s">
        <v>81</v>
      </c>
      <c r="E6" s="24" t="s">
        <v>81</v>
      </c>
      <c r="F6" s="24" t="s">
        <v>81</v>
      </c>
      <c r="G6" s="24" t="s">
        <v>81</v>
      </c>
      <c r="H6" s="24" t="s">
        <v>81</v>
      </c>
      <c r="I6" s="24" t="s">
        <v>81</v>
      </c>
      <c r="K6" s="24" t="s">
        <v>82</v>
      </c>
      <c r="L6" s="24" t="s">
        <v>82</v>
      </c>
      <c r="M6" s="24" t="s">
        <v>82</v>
      </c>
      <c r="N6" s="24" t="s">
        <v>82</v>
      </c>
      <c r="O6" s="24" t="s">
        <v>82</v>
      </c>
      <c r="P6" s="24" t="s">
        <v>82</v>
      </c>
      <c r="Q6" s="24" t="s">
        <v>82</v>
      </c>
    </row>
    <row r="7" spans="1:17" ht="24.75" x14ac:dyDescent="0.55000000000000004">
      <c r="A7" s="24" t="s">
        <v>3</v>
      </c>
      <c r="C7" s="24" t="s">
        <v>7</v>
      </c>
      <c r="E7" s="24" t="s">
        <v>123</v>
      </c>
      <c r="G7" s="24" t="s">
        <v>124</v>
      </c>
      <c r="I7" s="24" t="s">
        <v>126</v>
      </c>
      <c r="K7" s="24" t="s">
        <v>7</v>
      </c>
      <c r="M7" s="24" t="s">
        <v>123</v>
      </c>
      <c r="O7" s="24" t="s">
        <v>124</v>
      </c>
      <c r="Q7" s="24" t="s">
        <v>126</v>
      </c>
    </row>
    <row r="8" spans="1:17" x14ac:dyDescent="0.55000000000000004">
      <c r="A8" s="1" t="s">
        <v>31</v>
      </c>
      <c r="C8" s="6">
        <v>1</v>
      </c>
      <c r="D8" s="6"/>
      <c r="E8" s="6">
        <v>1</v>
      </c>
      <c r="F8" s="6"/>
      <c r="G8" s="6">
        <v>12099</v>
      </c>
      <c r="H8" s="6"/>
      <c r="I8" s="6">
        <v>-12098</v>
      </c>
      <c r="J8" s="6"/>
      <c r="K8" s="6">
        <v>126425</v>
      </c>
      <c r="L8" s="6"/>
      <c r="M8" s="6">
        <v>1667198646</v>
      </c>
      <c r="N8" s="6"/>
      <c r="O8" s="6">
        <v>1529529098</v>
      </c>
      <c r="P8" s="6"/>
      <c r="Q8" s="6">
        <v>137669548</v>
      </c>
    </row>
    <row r="9" spans="1:17" x14ac:dyDescent="0.55000000000000004">
      <c r="A9" s="1" t="s">
        <v>17</v>
      </c>
      <c r="C9" s="6">
        <v>9554</v>
      </c>
      <c r="D9" s="6"/>
      <c r="E9" s="6">
        <v>95642116</v>
      </c>
      <c r="F9" s="6"/>
      <c r="G9" s="6">
        <v>71119200</v>
      </c>
      <c r="H9" s="6"/>
      <c r="I9" s="6">
        <v>24522916</v>
      </c>
      <c r="J9" s="6"/>
      <c r="K9" s="6">
        <v>18139</v>
      </c>
      <c r="L9" s="6"/>
      <c r="M9" s="6">
        <v>186192477</v>
      </c>
      <c r="N9" s="6"/>
      <c r="O9" s="6">
        <v>135025243</v>
      </c>
      <c r="P9" s="6"/>
      <c r="Q9" s="6">
        <v>51167234</v>
      </c>
    </row>
    <row r="10" spans="1:17" x14ac:dyDescent="0.55000000000000004">
      <c r="A10" s="1" t="s">
        <v>26</v>
      </c>
      <c r="C10" s="6">
        <v>56517</v>
      </c>
      <c r="D10" s="6"/>
      <c r="E10" s="6">
        <v>617956656</v>
      </c>
      <c r="F10" s="6"/>
      <c r="G10" s="6">
        <v>569535110</v>
      </c>
      <c r="H10" s="6"/>
      <c r="I10" s="6">
        <v>48421546</v>
      </c>
      <c r="J10" s="6"/>
      <c r="K10" s="6">
        <v>94728</v>
      </c>
      <c r="L10" s="6"/>
      <c r="M10" s="6">
        <v>1076956019</v>
      </c>
      <c r="N10" s="6"/>
      <c r="O10" s="6">
        <v>1056787507</v>
      </c>
      <c r="P10" s="6"/>
      <c r="Q10" s="6">
        <v>20168512</v>
      </c>
    </row>
    <row r="11" spans="1:17" x14ac:dyDescent="0.55000000000000004">
      <c r="A11" s="1" t="s">
        <v>24</v>
      </c>
      <c r="C11" s="6">
        <v>2</v>
      </c>
      <c r="D11" s="6"/>
      <c r="E11" s="6">
        <v>2</v>
      </c>
      <c r="F11" s="6"/>
      <c r="G11" s="6">
        <v>14987</v>
      </c>
      <c r="H11" s="6"/>
      <c r="I11" s="6">
        <v>-14985</v>
      </c>
      <c r="J11" s="6"/>
      <c r="K11" s="6">
        <v>150373</v>
      </c>
      <c r="L11" s="6"/>
      <c r="M11" s="6">
        <v>2369993630</v>
      </c>
      <c r="N11" s="6"/>
      <c r="O11" s="6">
        <v>2253246568</v>
      </c>
      <c r="P11" s="6"/>
      <c r="Q11" s="6">
        <v>116747062</v>
      </c>
    </row>
    <row r="12" spans="1:17" x14ac:dyDescent="0.55000000000000004">
      <c r="A12" s="1" t="s">
        <v>27</v>
      </c>
      <c r="C12" s="6">
        <v>3472</v>
      </c>
      <c r="D12" s="6"/>
      <c r="E12" s="6">
        <v>110449599</v>
      </c>
      <c r="F12" s="6"/>
      <c r="G12" s="6">
        <v>75199296</v>
      </c>
      <c r="H12" s="6"/>
      <c r="I12" s="6">
        <v>35250303</v>
      </c>
      <c r="J12" s="6"/>
      <c r="K12" s="6">
        <v>27050</v>
      </c>
      <c r="L12" s="6"/>
      <c r="M12" s="6">
        <v>939293969</v>
      </c>
      <c r="N12" s="6"/>
      <c r="O12" s="6">
        <v>585870090</v>
      </c>
      <c r="P12" s="6"/>
      <c r="Q12" s="6">
        <v>353423879</v>
      </c>
    </row>
    <row r="13" spans="1:17" x14ac:dyDescent="0.55000000000000004">
      <c r="A13" s="1" t="s">
        <v>23</v>
      </c>
      <c r="C13" s="6">
        <v>148196</v>
      </c>
      <c r="D13" s="6"/>
      <c r="E13" s="6">
        <v>562332374</v>
      </c>
      <c r="F13" s="6"/>
      <c r="G13" s="6">
        <v>581858669</v>
      </c>
      <c r="H13" s="6"/>
      <c r="I13" s="6">
        <v>-19526295</v>
      </c>
      <c r="J13" s="6"/>
      <c r="K13" s="6">
        <v>385917</v>
      </c>
      <c r="L13" s="6"/>
      <c r="M13" s="6">
        <v>1482082708</v>
      </c>
      <c r="N13" s="6"/>
      <c r="O13" s="6">
        <v>1537903199</v>
      </c>
      <c r="P13" s="6"/>
      <c r="Q13" s="6">
        <v>-55820491</v>
      </c>
    </row>
    <row r="14" spans="1:17" x14ac:dyDescent="0.55000000000000004">
      <c r="A14" s="1" t="s">
        <v>28</v>
      </c>
      <c r="C14" s="6">
        <v>16611</v>
      </c>
      <c r="D14" s="6"/>
      <c r="E14" s="6">
        <v>396783887</v>
      </c>
      <c r="F14" s="6"/>
      <c r="G14" s="6">
        <v>249136094</v>
      </c>
      <c r="H14" s="6"/>
      <c r="I14" s="6">
        <v>147647793</v>
      </c>
      <c r="J14" s="6"/>
      <c r="K14" s="6">
        <v>68221</v>
      </c>
      <c r="L14" s="6"/>
      <c r="M14" s="6">
        <v>1365941830</v>
      </c>
      <c r="N14" s="6"/>
      <c r="O14" s="6">
        <v>1023171696</v>
      </c>
      <c r="P14" s="6"/>
      <c r="Q14" s="6">
        <v>342770134</v>
      </c>
    </row>
    <row r="15" spans="1:17" x14ac:dyDescent="0.55000000000000004">
      <c r="A15" s="1" t="s">
        <v>15</v>
      </c>
      <c r="C15" s="6">
        <v>29198</v>
      </c>
      <c r="D15" s="6"/>
      <c r="E15" s="6">
        <v>316964181</v>
      </c>
      <c r="F15" s="6"/>
      <c r="G15" s="6">
        <v>232128597</v>
      </c>
      <c r="H15" s="6"/>
      <c r="I15" s="6">
        <v>84835584</v>
      </c>
      <c r="J15" s="6"/>
      <c r="K15" s="6">
        <v>76521</v>
      </c>
      <c r="L15" s="6"/>
      <c r="M15" s="6">
        <v>835210119</v>
      </c>
      <c r="N15" s="6"/>
      <c r="O15" s="6">
        <v>606116489</v>
      </c>
      <c r="P15" s="6"/>
      <c r="Q15" s="6">
        <v>229093630</v>
      </c>
    </row>
    <row r="16" spans="1:17" x14ac:dyDescent="0.55000000000000004">
      <c r="A16" s="1" t="s">
        <v>25</v>
      </c>
      <c r="C16" s="6">
        <v>0</v>
      </c>
      <c r="D16" s="6"/>
      <c r="E16" s="6">
        <v>0</v>
      </c>
      <c r="F16" s="6"/>
      <c r="G16" s="6">
        <v>0</v>
      </c>
      <c r="H16" s="6"/>
      <c r="I16" s="6">
        <v>0</v>
      </c>
      <c r="J16" s="6"/>
      <c r="K16" s="6">
        <v>65053</v>
      </c>
      <c r="L16" s="6"/>
      <c r="M16" s="6">
        <v>2688834698</v>
      </c>
      <c r="N16" s="6"/>
      <c r="O16" s="6">
        <v>2412802658</v>
      </c>
      <c r="P16" s="6"/>
      <c r="Q16" s="6">
        <v>276032040</v>
      </c>
    </row>
    <row r="17" spans="1:17" x14ac:dyDescent="0.55000000000000004">
      <c r="A17" s="1" t="s">
        <v>127</v>
      </c>
      <c r="C17" s="6">
        <v>0</v>
      </c>
      <c r="D17" s="6"/>
      <c r="E17" s="6">
        <v>0</v>
      </c>
      <c r="F17" s="6"/>
      <c r="G17" s="6">
        <v>0</v>
      </c>
      <c r="H17" s="6"/>
      <c r="I17" s="6">
        <v>0</v>
      </c>
      <c r="J17" s="6"/>
      <c r="K17" s="6">
        <v>110415</v>
      </c>
      <c r="L17" s="6"/>
      <c r="M17" s="6">
        <v>918828364</v>
      </c>
      <c r="N17" s="6"/>
      <c r="O17" s="6">
        <v>961490271</v>
      </c>
      <c r="P17" s="6"/>
      <c r="Q17" s="6">
        <v>-42661907</v>
      </c>
    </row>
    <row r="18" spans="1:17" x14ac:dyDescent="0.55000000000000004">
      <c r="A18" s="1" t="s">
        <v>97</v>
      </c>
      <c r="C18" s="6">
        <v>0</v>
      </c>
      <c r="D18" s="6"/>
      <c r="E18" s="6">
        <v>0</v>
      </c>
      <c r="F18" s="6"/>
      <c r="G18" s="6">
        <v>0</v>
      </c>
      <c r="H18" s="6"/>
      <c r="I18" s="6">
        <v>0</v>
      </c>
      <c r="J18" s="6"/>
      <c r="K18" s="6">
        <v>84396</v>
      </c>
      <c r="L18" s="6"/>
      <c r="M18" s="6">
        <v>1433755323</v>
      </c>
      <c r="N18" s="6"/>
      <c r="O18" s="6">
        <v>1061186509</v>
      </c>
      <c r="P18" s="6"/>
      <c r="Q18" s="6">
        <v>372568814</v>
      </c>
    </row>
    <row r="19" spans="1:17" x14ac:dyDescent="0.55000000000000004">
      <c r="A19" s="1" t="s">
        <v>128</v>
      </c>
      <c r="C19" s="6">
        <v>0</v>
      </c>
      <c r="D19" s="6"/>
      <c r="E19" s="6">
        <v>0</v>
      </c>
      <c r="F19" s="6"/>
      <c r="G19" s="6">
        <v>0</v>
      </c>
      <c r="H19" s="6"/>
      <c r="I19" s="6">
        <v>0</v>
      </c>
      <c r="J19" s="6"/>
      <c r="K19" s="6">
        <v>79123</v>
      </c>
      <c r="L19" s="6"/>
      <c r="M19" s="6">
        <v>1139739435</v>
      </c>
      <c r="N19" s="6"/>
      <c r="O19" s="6">
        <v>1031979387</v>
      </c>
      <c r="P19" s="6"/>
      <c r="Q19" s="6">
        <v>107760048</v>
      </c>
    </row>
    <row r="20" spans="1:17" x14ac:dyDescent="0.55000000000000004">
      <c r="A20" s="1" t="s">
        <v>99</v>
      </c>
      <c r="C20" s="6">
        <v>0</v>
      </c>
      <c r="D20" s="6"/>
      <c r="E20" s="6">
        <v>0</v>
      </c>
      <c r="F20" s="6"/>
      <c r="G20" s="6">
        <v>0</v>
      </c>
      <c r="H20" s="6"/>
      <c r="I20" s="6">
        <v>0</v>
      </c>
      <c r="J20" s="6"/>
      <c r="K20" s="6">
        <v>414158</v>
      </c>
      <c r="L20" s="6"/>
      <c r="M20" s="6">
        <v>1266958428</v>
      </c>
      <c r="N20" s="6"/>
      <c r="O20" s="6">
        <v>1136207155</v>
      </c>
      <c r="P20" s="6"/>
      <c r="Q20" s="6">
        <v>130751273</v>
      </c>
    </row>
    <row r="21" spans="1:17" x14ac:dyDescent="0.55000000000000004">
      <c r="A21" s="1" t="s">
        <v>101</v>
      </c>
      <c r="C21" s="6">
        <v>0</v>
      </c>
      <c r="D21" s="6"/>
      <c r="E21" s="6">
        <v>0</v>
      </c>
      <c r="F21" s="6"/>
      <c r="G21" s="6">
        <v>0</v>
      </c>
      <c r="H21" s="6"/>
      <c r="I21" s="6">
        <v>0</v>
      </c>
      <c r="J21" s="6"/>
      <c r="K21" s="6">
        <v>155549</v>
      </c>
      <c r="L21" s="6"/>
      <c r="M21" s="6">
        <v>1014708314</v>
      </c>
      <c r="N21" s="6"/>
      <c r="O21" s="6">
        <v>936459417</v>
      </c>
      <c r="P21" s="6"/>
      <c r="Q21" s="6">
        <v>78248897</v>
      </c>
    </row>
    <row r="22" spans="1:17" x14ac:dyDescent="0.55000000000000004">
      <c r="A22" s="1" t="s">
        <v>103</v>
      </c>
      <c r="C22" s="6">
        <v>0</v>
      </c>
      <c r="D22" s="6"/>
      <c r="E22" s="6">
        <v>0</v>
      </c>
      <c r="F22" s="6"/>
      <c r="G22" s="6">
        <v>0</v>
      </c>
      <c r="H22" s="6"/>
      <c r="I22" s="6">
        <v>0</v>
      </c>
      <c r="J22" s="6"/>
      <c r="K22" s="6">
        <v>11938</v>
      </c>
      <c r="L22" s="6"/>
      <c r="M22" s="6">
        <v>215754519</v>
      </c>
      <c r="N22" s="6"/>
      <c r="O22" s="6">
        <v>170861575</v>
      </c>
      <c r="P22" s="6"/>
      <c r="Q22" s="6">
        <v>44892944</v>
      </c>
    </row>
    <row r="23" spans="1:17" x14ac:dyDescent="0.55000000000000004">
      <c r="A23" s="1" t="s">
        <v>129</v>
      </c>
      <c r="C23" s="6">
        <v>0</v>
      </c>
      <c r="D23" s="6"/>
      <c r="E23" s="6">
        <v>0</v>
      </c>
      <c r="F23" s="6"/>
      <c r="G23" s="6">
        <v>0</v>
      </c>
      <c r="H23" s="6"/>
      <c r="I23" s="6">
        <v>0</v>
      </c>
      <c r="J23" s="6"/>
      <c r="K23" s="6">
        <v>90917</v>
      </c>
      <c r="L23" s="6"/>
      <c r="M23" s="6">
        <v>613116882</v>
      </c>
      <c r="N23" s="6"/>
      <c r="O23" s="6">
        <v>500477531</v>
      </c>
      <c r="P23" s="6"/>
      <c r="Q23" s="6">
        <v>112639351</v>
      </c>
    </row>
    <row r="24" spans="1:17" x14ac:dyDescent="0.55000000000000004">
      <c r="A24" s="1" t="s">
        <v>130</v>
      </c>
      <c r="C24" s="6">
        <v>0</v>
      </c>
      <c r="D24" s="6"/>
      <c r="E24" s="6">
        <v>0</v>
      </c>
      <c r="F24" s="6"/>
      <c r="G24" s="6">
        <v>0</v>
      </c>
      <c r="H24" s="6"/>
      <c r="I24" s="6">
        <v>0</v>
      </c>
      <c r="J24" s="6"/>
      <c r="K24" s="6">
        <v>67340</v>
      </c>
      <c r="L24" s="6"/>
      <c r="M24" s="6">
        <v>2026892111</v>
      </c>
      <c r="N24" s="6"/>
      <c r="O24" s="6">
        <v>1500200863</v>
      </c>
      <c r="P24" s="6"/>
      <c r="Q24" s="6">
        <v>526691248</v>
      </c>
    </row>
    <row r="25" spans="1:17" x14ac:dyDescent="0.55000000000000004">
      <c r="A25" s="1" t="s">
        <v>131</v>
      </c>
      <c r="C25" s="6">
        <v>0</v>
      </c>
      <c r="D25" s="6"/>
      <c r="E25" s="6">
        <v>0</v>
      </c>
      <c r="F25" s="6"/>
      <c r="G25" s="6">
        <v>0</v>
      </c>
      <c r="H25" s="6"/>
      <c r="I25" s="6">
        <v>0</v>
      </c>
      <c r="J25" s="6"/>
      <c r="K25" s="6">
        <v>114707</v>
      </c>
      <c r="L25" s="6"/>
      <c r="M25" s="6">
        <v>1833794439</v>
      </c>
      <c r="N25" s="6"/>
      <c r="O25" s="6">
        <v>2508890901</v>
      </c>
      <c r="P25" s="6"/>
      <c r="Q25" s="6">
        <v>-675096462</v>
      </c>
    </row>
    <row r="26" spans="1:17" x14ac:dyDescent="0.55000000000000004">
      <c r="A26" s="1" t="s">
        <v>105</v>
      </c>
      <c r="C26" s="6">
        <v>0</v>
      </c>
      <c r="D26" s="6"/>
      <c r="E26" s="6">
        <v>0</v>
      </c>
      <c r="F26" s="6"/>
      <c r="G26" s="6">
        <v>0</v>
      </c>
      <c r="H26" s="6"/>
      <c r="I26" s="6">
        <v>0</v>
      </c>
      <c r="J26" s="6"/>
      <c r="K26" s="6">
        <v>53906</v>
      </c>
      <c r="L26" s="6"/>
      <c r="M26" s="6">
        <v>1742521045</v>
      </c>
      <c r="N26" s="6"/>
      <c r="O26" s="6">
        <v>1238216537</v>
      </c>
      <c r="P26" s="6"/>
      <c r="Q26" s="6">
        <v>504304508</v>
      </c>
    </row>
    <row r="27" spans="1:17" x14ac:dyDescent="0.55000000000000004">
      <c r="A27" s="1" t="s">
        <v>132</v>
      </c>
      <c r="C27" s="6">
        <v>0</v>
      </c>
      <c r="D27" s="6"/>
      <c r="E27" s="6">
        <v>0</v>
      </c>
      <c r="F27" s="6"/>
      <c r="G27" s="6">
        <v>0</v>
      </c>
      <c r="H27" s="6"/>
      <c r="I27" s="6">
        <v>0</v>
      </c>
      <c r="J27" s="6"/>
      <c r="K27" s="6">
        <v>131465</v>
      </c>
      <c r="L27" s="6"/>
      <c r="M27" s="6">
        <v>1634752670</v>
      </c>
      <c r="N27" s="6"/>
      <c r="O27" s="6">
        <v>1388159608</v>
      </c>
      <c r="P27" s="6"/>
      <c r="Q27" s="6">
        <v>246593062</v>
      </c>
    </row>
    <row r="28" spans="1:17" x14ac:dyDescent="0.55000000000000004">
      <c r="A28" s="1" t="s">
        <v>133</v>
      </c>
      <c r="C28" s="6">
        <v>0</v>
      </c>
      <c r="D28" s="6"/>
      <c r="E28" s="6">
        <v>0</v>
      </c>
      <c r="F28" s="6"/>
      <c r="G28" s="6">
        <v>0</v>
      </c>
      <c r="H28" s="6"/>
      <c r="I28" s="6">
        <v>0</v>
      </c>
      <c r="J28" s="6"/>
      <c r="K28" s="6">
        <v>311717</v>
      </c>
      <c r="L28" s="6"/>
      <c r="M28" s="6">
        <v>1226476689</v>
      </c>
      <c r="N28" s="6"/>
      <c r="O28" s="6">
        <v>1593828265</v>
      </c>
      <c r="P28" s="6"/>
      <c r="Q28" s="6">
        <v>-367351576</v>
      </c>
    </row>
    <row r="29" spans="1:17" x14ac:dyDescent="0.55000000000000004">
      <c r="A29" s="1" t="s">
        <v>109</v>
      </c>
      <c r="C29" s="6">
        <v>0</v>
      </c>
      <c r="D29" s="6"/>
      <c r="E29" s="6">
        <v>0</v>
      </c>
      <c r="F29" s="6"/>
      <c r="G29" s="6">
        <v>0</v>
      </c>
      <c r="H29" s="6"/>
      <c r="I29" s="6">
        <v>0</v>
      </c>
      <c r="J29" s="6"/>
      <c r="K29" s="6">
        <v>214208</v>
      </c>
      <c r="L29" s="6"/>
      <c r="M29" s="6">
        <v>1324526080</v>
      </c>
      <c r="N29" s="6"/>
      <c r="O29" s="6">
        <v>1002641201</v>
      </c>
      <c r="P29" s="6"/>
      <c r="Q29" s="6">
        <v>321884879</v>
      </c>
    </row>
    <row r="30" spans="1:17" x14ac:dyDescent="0.55000000000000004">
      <c r="A30" s="1" t="s">
        <v>111</v>
      </c>
      <c r="C30" s="6">
        <v>0</v>
      </c>
      <c r="D30" s="6"/>
      <c r="E30" s="6">
        <v>0</v>
      </c>
      <c r="F30" s="6"/>
      <c r="G30" s="6">
        <v>0</v>
      </c>
      <c r="H30" s="6"/>
      <c r="I30" s="6">
        <v>0</v>
      </c>
      <c r="J30" s="6"/>
      <c r="K30" s="6">
        <v>9281</v>
      </c>
      <c r="L30" s="6"/>
      <c r="M30" s="6">
        <v>75471424</v>
      </c>
      <c r="N30" s="6"/>
      <c r="O30" s="6">
        <v>67113425</v>
      </c>
      <c r="P30" s="6"/>
      <c r="Q30" s="6">
        <v>8357999</v>
      </c>
    </row>
    <row r="31" spans="1:17" x14ac:dyDescent="0.55000000000000004">
      <c r="A31" s="1" t="s">
        <v>134</v>
      </c>
      <c r="C31" s="6">
        <v>0</v>
      </c>
      <c r="D31" s="6"/>
      <c r="E31" s="6">
        <v>0</v>
      </c>
      <c r="F31" s="6"/>
      <c r="G31" s="6">
        <v>0</v>
      </c>
      <c r="H31" s="6"/>
      <c r="I31" s="6">
        <v>0</v>
      </c>
      <c r="J31" s="6"/>
      <c r="K31" s="6">
        <v>3732</v>
      </c>
      <c r="L31" s="6"/>
      <c r="M31" s="6">
        <v>667432344</v>
      </c>
      <c r="N31" s="6"/>
      <c r="O31" s="6">
        <v>635838423</v>
      </c>
      <c r="P31" s="6"/>
      <c r="Q31" s="6">
        <v>31593921</v>
      </c>
    </row>
    <row r="32" spans="1:17" x14ac:dyDescent="0.55000000000000004">
      <c r="A32" s="1" t="s">
        <v>135</v>
      </c>
      <c r="C32" s="6">
        <v>0</v>
      </c>
      <c r="D32" s="6"/>
      <c r="E32" s="6">
        <v>0</v>
      </c>
      <c r="F32" s="6"/>
      <c r="G32" s="6">
        <v>0</v>
      </c>
      <c r="H32" s="6"/>
      <c r="I32" s="6">
        <v>0</v>
      </c>
      <c r="J32" s="6"/>
      <c r="K32" s="6">
        <v>187058</v>
      </c>
      <c r="L32" s="6"/>
      <c r="M32" s="6">
        <v>1669257080</v>
      </c>
      <c r="N32" s="6"/>
      <c r="O32" s="6">
        <v>1766900098</v>
      </c>
      <c r="P32" s="6"/>
      <c r="Q32" s="6">
        <v>-97643018</v>
      </c>
    </row>
    <row r="33" spans="1:17" x14ac:dyDescent="0.55000000000000004">
      <c r="A33" s="1" t="s">
        <v>136</v>
      </c>
      <c r="C33" s="6">
        <v>0</v>
      </c>
      <c r="D33" s="6"/>
      <c r="E33" s="6">
        <v>0</v>
      </c>
      <c r="F33" s="6"/>
      <c r="G33" s="6">
        <v>0</v>
      </c>
      <c r="H33" s="6"/>
      <c r="I33" s="6">
        <v>0</v>
      </c>
      <c r="J33" s="6"/>
      <c r="K33" s="6">
        <v>50073</v>
      </c>
      <c r="L33" s="6"/>
      <c r="M33" s="6">
        <v>245405913</v>
      </c>
      <c r="N33" s="6"/>
      <c r="O33" s="6">
        <v>193198963</v>
      </c>
      <c r="P33" s="6"/>
      <c r="Q33" s="6">
        <v>52206950</v>
      </c>
    </row>
    <row r="34" spans="1:17" x14ac:dyDescent="0.55000000000000004">
      <c r="A34" s="1" t="s">
        <v>137</v>
      </c>
      <c r="C34" s="6">
        <v>0</v>
      </c>
      <c r="D34" s="6"/>
      <c r="E34" s="6">
        <v>0</v>
      </c>
      <c r="F34" s="6"/>
      <c r="G34" s="6">
        <v>0</v>
      </c>
      <c r="H34" s="6"/>
      <c r="I34" s="6">
        <v>0</v>
      </c>
      <c r="J34" s="6"/>
      <c r="K34" s="6">
        <v>23745</v>
      </c>
      <c r="L34" s="6"/>
      <c r="M34" s="6">
        <v>1871499109</v>
      </c>
      <c r="N34" s="6"/>
      <c r="O34" s="6">
        <v>1711136739</v>
      </c>
      <c r="P34" s="6"/>
      <c r="Q34" s="6">
        <v>160362370</v>
      </c>
    </row>
    <row r="35" spans="1:17" x14ac:dyDescent="0.55000000000000004">
      <c r="A35" s="1" t="s">
        <v>114</v>
      </c>
      <c r="C35" s="6">
        <v>0</v>
      </c>
      <c r="D35" s="6"/>
      <c r="E35" s="6">
        <v>0</v>
      </c>
      <c r="F35" s="6"/>
      <c r="G35" s="6">
        <v>0</v>
      </c>
      <c r="H35" s="6"/>
      <c r="I35" s="6">
        <v>0</v>
      </c>
      <c r="J35" s="6"/>
      <c r="K35" s="6">
        <v>233616</v>
      </c>
      <c r="L35" s="6"/>
      <c r="M35" s="6">
        <v>1628012026</v>
      </c>
      <c r="N35" s="6"/>
      <c r="O35" s="6">
        <v>1748417640</v>
      </c>
      <c r="P35" s="6"/>
      <c r="Q35" s="6">
        <v>-120405614</v>
      </c>
    </row>
    <row r="36" spans="1:17" x14ac:dyDescent="0.55000000000000004">
      <c r="A36" s="1" t="s">
        <v>116</v>
      </c>
      <c r="C36" s="6">
        <v>0</v>
      </c>
      <c r="D36" s="6"/>
      <c r="E36" s="6">
        <v>0</v>
      </c>
      <c r="F36" s="6"/>
      <c r="G36" s="6">
        <v>0</v>
      </c>
      <c r="H36" s="6"/>
      <c r="I36" s="6">
        <v>0</v>
      </c>
      <c r="J36" s="6"/>
      <c r="K36" s="6">
        <v>253441</v>
      </c>
      <c r="L36" s="6"/>
      <c r="M36" s="6">
        <v>2684979311</v>
      </c>
      <c r="N36" s="6"/>
      <c r="O36" s="6">
        <v>2379878189</v>
      </c>
      <c r="P36" s="6"/>
      <c r="Q36" s="6">
        <v>305101122</v>
      </c>
    </row>
    <row r="37" spans="1:17" x14ac:dyDescent="0.55000000000000004">
      <c r="A37" s="1" t="s">
        <v>22</v>
      </c>
      <c r="C37" s="6">
        <v>0</v>
      </c>
      <c r="D37" s="6"/>
      <c r="E37" s="6">
        <v>0</v>
      </c>
      <c r="F37" s="6"/>
      <c r="G37" s="6">
        <v>0</v>
      </c>
      <c r="H37" s="6"/>
      <c r="I37" s="6">
        <v>0</v>
      </c>
      <c r="J37" s="6"/>
      <c r="K37" s="6">
        <v>87086</v>
      </c>
      <c r="L37" s="6"/>
      <c r="M37" s="6">
        <v>1300327428</v>
      </c>
      <c r="N37" s="6"/>
      <c r="O37" s="6">
        <v>1583421330</v>
      </c>
      <c r="P37" s="6"/>
      <c r="Q37" s="6">
        <v>-283093902</v>
      </c>
    </row>
    <row r="38" spans="1:17" x14ac:dyDescent="0.55000000000000004">
      <c r="A38" s="1" t="s">
        <v>138</v>
      </c>
      <c r="C38" s="6">
        <v>0</v>
      </c>
      <c r="D38" s="6"/>
      <c r="E38" s="6">
        <v>0</v>
      </c>
      <c r="F38" s="6"/>
      <c r="G38" s="6">
        <v>0</v>
      </c>
      <c r="H38" s="6"/>
      <c r="I38" s="6">
        <v>0</v>
      </c>
      <c r="J38" s="6"/>
      <c r="K38" s="6">
        <v>150000</v>
      </c>
      <c r="L38" s="6"/>
      <c r="M38" s="6">
        <v>1193535080</v>
      </c>
      <c r="N38" s="6"/>
      <c r="O38" s="6">
        <v>1193535080</v>
      </c>
      <c r="P38" s="6"/>
      <c r="Q38" s="6">
        <v>0</v>
      </c>
    </row>
    <row r="39" spans="1:17" x14ac:dyDescent="0.55000000000000004">
      <c r="A39" s="1" t="s">
        <v>139</v>
      </c>
      <c r="C39" s="6">
        <v>0</v>
      </c>
      <c r="D39" s="6"/>
      <c r="E39" s="6">
        <v>0</v>
      </c>
      <c r="F39" s="6"/>
      <c r="G39" s="6">
        <v>0</v>
      </c>
      <c r="H39" s="6"/>
      <c r="I39" s="6">
        <v>0</v>
      </c>
      <c r="J39" s="6"/>
      <c r="K39" s="6">
        <v>9362</v>
      </c>
      <c r="L39" s="6"/>
      <c r="M39" s="6">
        <v>361571435</v>
      </c>
      <c r="N39" s="6"/>
      <c r="O39" s="6">
        <v>280635276</v>
      </c>
      <c r="P39" s="6"/>
      <c r="Q39" s="6">
        <v>80936159</v>
      </c>
    </row>
    <row r="40" spans="1:17" x14ac:dyDescent="0.55000000000000004">
      <c r="A40" s="1" t="s">
        <v>140</v>
      </c>
      <c r="C40" s="6">
        <v>0</v>
      </c>
      <c r="D40" s="6"/>
      <c r="E40" s="6">
        <v>0</v>
      </c>
      <c r="F40" s="6"/>
      <c r="G40" s="6">
        <v>0</v>
      </c>
      <c r="H40" s="6"/>
      <c r="I40" s="6">
        <v>0</v>
      </c>
      <c r="J40" s="6"/>
      <c r="K40" s="6">
        <v>3277</v>
      </c>
      <c r="L40" s="6"/>
      <c r="M40" s="6">
        <v>65639371</v>
      </c>
      <c r="N40" s="6"/>
      <c r="O40" s="6">
        <v>47505263</v>
      </c>
      <c r="P40" s="6"/>
      <c r="Q40" s="6">
        <v>18134108</v>
      </c>
    </row>
    <row r="41" spans="1:17" x14ac:dyDescent="0.55000000000000004">
      <c r="A41" s="1" t="s">
        <v>119</v>
      </c>
      <c r="C41" s="6">
        <v>0</v>
      </c>
      <c r="D41" s="6"/>
      <c r="E41" s="6">
        <v>0</v>
      </c>
      <c r="F41" s="6"/>
      <c r="G41" s="6">
        <v>0</v>
      </c>
      <c r="H41" s="6"/>
      <c r="I41" s="6">
        <v>0</v>
      </c>
      <c r="J41" s="6"/>
      <c r="K41" s="6">
        <v>4850</v>
      </c>
      <c r="L41" s="6"/>
      <c r="M41" s="6">
        <v>275544929</v>
      </c>
      <c r="N41" s="6"/>
      <c r="O41" s="6">
        <v>101938403</v>
      </c>
      <c r="P41" s="6"/>
      <c r="Q41" s="6">
        <v>173606526</v>
      </c>
    </row>
    <row r="42" spans="1:17" x14ac:dyDescent="0.55000000000000004">
      <c r="A42" s="1" t="s">
        <v>141</v>
      </c>
      <c r="C42" s="6">
        <v>0</v>
      </c>
      <c r="D42" s="6"/>
      <c r="E42" s="6">
        <v>0</v>
      </c>
      <c r="F42" s="6"/>
      <c r="G42" s="6">
        <v>0</v>
      </c>
      <c r="H42" s="6"/>
      <c r="I42" s="6">
        <v>0</v>
      </c>
      <c r="J42" s="6"/>
      <c r="K42" s="6">
        <v>31605</v>
      </c>
      <c r="L42" s="6"/>
      <c r="M42" s="6">
        <v>433580096</v>
      </c>
      <c r="N42" s="6"/>
      <c r="O42" s="6">
        <v>392874816</v>
      </c>
      <c r="P42" s="6"/>
      <c r="Q42" s="6">
        <v>40705280</v>
      </c>
    </row>
    <row r="43" spans="1:17" x14ac:dyDescent="0.55000000000000004">
      <c r="A43" s="1" t="s">
        <v>142</v>
      </c>
      <c r="C43" s="6">
        <v>0</v>
      </c>
      <c r="D43" s="6"/>
      <c r="E43" s="6">
        <v>0</v>
      </c>
      <c r="F43" s="6"/>
      <c r="G43" s="6">
        <v>0</v>
      </c>
      <c r="H43" s="6"/>
      <c r="I43" s="6">
        <v>0</v>
      </c>
      <c r="J43" s="6"/>
      <c r="K43" s="6">
        <v>339</v>
      </c>
      <c r="L43" s="6"/>
      <c r="M43" s="6">
        <v>18559110</v>
      </c>
      <c r="N43" s="6"/>
      <c r="O43" s="6">
        <v>8482353</v>
      </c>
      <c r="P43" s="6"/>
      <c r="Q43" s="6">
        <v>10076757</v>
      </c>
    </row>
    <row r="44" spans="1:17" x14ac:dyDescent="0.55000000000000004">
      <c r="A44" s="1" t="s">
        <v>143</v>
      </c>
      <c r="C44" s="6">
        <v>0</v>
      </c>
      <c r="D44" s="6"/>
      <c r="E44" s="6">
        <v>0</v>
      </c>
      <c r="F44" s="6"/>
      <c r="G44" s="6">
        <v>0</v>
      </c>
      <c r="H44" s="6"/>
      <c r="I44" s="6">
        <v>0</v>
      </c>
      <c r="J44" s="6"/>
      <c r="K44" s="6">
        <v>123833</v>
      </c>
      <c r="L44" s="6"/>
      <c r="M44" s="6">
        <v>916289546</v>
      </c>
      <c r="N44" s="6"/>
      <c r="O44" s="6">
        <v>591570262</v>
      </c>
      <c r="P44" s="6"/>
      <c r="Q44" s="6">
        <v>324719284</v>
      </c>
    </row>
    <row r="45" spans="1:17" x14ac:dyDescent="0.55000000000000004">
      <c r="A45" s="1" t="s">
        <v>144</v>
      </c>
      <c r="C45" s="6">
        <v>0</v>
      </c>
      <c r="D45" s="6"/>
      <c r="E45" s="6">
        <v>0</v>
      </c>
      <c r="F45" s="6"/>
      <c r="G45" s="6">
        <v>0</v>
      </c>
      <c r="H45" s="6"/>
      <c r="I45" s="6">
        <v>0</v>
      </c>
      <c r="J45" s="6"/>
      <c r="K45" s="6">
        <v>170</v>
      </c>
      <c r="L45" s="6"/>
      <c r="M45" s="6">
        <v>12424788</v>
      </c>
      <c r="N45" s="6"/>
      <c r="O45" s="6">
        <v>6771869</v>
      </c>
      <c r="P45" s="6"/>
      <c r="Q45" s="6">
        <v>5652919</v>
      </c>
    </row>
    <row r="46" spans="1:17" x14ac:dyDescent="0.55000000000000004">
      <c r="A46" s="1" t="s">
        <v>145</v>
      </c>
      <c r="C46" s="6">
        <v>0</v>
      </c>
      <c r="D46" s="6"/>
      <c r="E46" s="6">
        <v>0</v>
      </c>
      <c r="F46" s="6"/>
      <c r="G46" s="6">
        <v>0</v>
      </c>
      <c r="H46" s="6"/>
      <c r="I46" s="6">
        <v>0</v>
      </c>
      <c r="J46" s="6"/>
      <c r="K46" s="6">
        <v>9897</v>
      </c>
      <c r="L46" s="6"/>
      <c r="M46" s="6">
        <v>544572431</v>
      </c>
      <c r="N46" s="6"/>
      <c r="O46" s="6">
        <v>410388615</v>
      </c>
      <c r="P46" s="6"/>
      <c r="Q46" s="6">
        <v>134183816</v>
      </c>
    </row>
    <row r="47" spans="1:17" x14ac:dyDescent="0.55000000000000004">
      <c r="A47" s="1" t="s">
        <v>146</v>
      </c>
      <c r="C47" s="6">
        <v>0</v>
      </c>
      <c r="D47" s="6"/>
      <c r="E47" s="6">
        <v>0</v>
      </c>
      <c r="F47" s="6"/>
      <c r="G47" s="6">
        <v>0</v>
      </c>
      <c r="H47" s="6"/>
      <c r="I47" s="6">
        <v>0</v>
      </c>
      <c r="J47" s="6"/>
      <c r="K47" s="6">
        <v>852</v>
      </c>
      <c r="L47" s="6"/>
      <c r="M47" s="6">
        <v>10674513</v>
      </c>
      <c r="N47" s="6"/>
      <c r="O47" s="6">
        <v>6687181</v>
      </c>
      <c r="P47" s="6"/>
      <c r="Q47" s="6">
        <v>3987332</v>
      </c>
    </row>
    <row r="48" spans="1:17" x14ac:dyDescent="0.55000000000000004">
      <c r="A48" s="1" t="s">
        <v>147</v>
      </c>
      <c r="C48" s="6">
        <v>0</v>
      </c>
      <c r="D48" s="6"/>
      <c r="E48" s="6">
        <v>0</v>
      </c>
      <c r="F48" s="6"/>
      <c r="G48" s="6">
        <v>0</v>
      </c>
      <c r="H48" s="6"/>
      <c r="I48" s="6">
        <v>0</v>
      </c>
      <c r="J48" s="6"/>
      <c r="K48" s="6">
        <v>863</v>
      </c>
      <c r="L48" s="6"/>
      <c r="M48" s="6">
        <v>10631310</v>
      </c>
      <c r="N48" s="6"/>
      <c r="O48" s="6">
        <v>5337102</v>
      </c>
      <c r="P48" s="6"/>
      <c r="Q48" s="6">
        <v>5294208</v>
      </c>
    </row>
    <row r="49" spans="1:17" x14ac:dyDescent="0.55000000000000004">
      <c r="A49" s="1" t="s">
        <v>20</v>
      </c>
      <c r="C49" s="6">
        <v>0</v>
      </c>
      <c r="D49" s="6"/>
      <c r="E49" s="6">
        <v>0</v>
      </c>
      <c r="F49" s="6"/>
      <c r="G49" s="6">
        <v>0</v>
      </c>
      <c r="H49" s="6"/>
      <c r="I49" s="6">
        <v>0</v>
      </c>
      <c r="J49" s="6"/>
      <c r="K49" s="6">
        <v>5505</v>
      </c>
      <c r="L49" s="6"/>
      <c r="M49" s="6">
        <v>210420536</v>
      </c>
      <c r="N49" s="6"/>
      <c r="O49" s="6">
        <v>167155654</v>
      </c>
      <c r="P49" s="6"/>
      <c r="Q49" s="6">
        <v>43264882</v>
      </c>
    </row>
    <row r="50" spans="1:17" x14ac:dyDescent="0.55000000000000004">
      <c r="A50" s="1" t="s">
        <v>121</v>
      </c>
      <c r="C50" s="6">
        <v>0</v>
      </c>
      <c r="D50" s="6"/>
      <c r="E50" s="6">
        <v>0</v>
      </c>
      <c r="F50" s="6"/>
      <c r="G50" s="6">
        <v>0</v>
      </c>
      <c r="H50" s="6"/>
      <c r="I50" s="6">
        <v>0</v>
      </c>
      <c r="J50" s="6"/>
      <c r="K50" s="6">
        <v>9753</v>
      </c>
      <c r="L50" s="6"/>
      <c r="M50" s="6">
        <v>43630000</v>
      </c>
      <c r="N50" s="6"/>
      <c r="O50" s="6">
        <v>21475220</v>
      </c>
      <c r="P50" s="6"/>
      <c r="Q50" s="6">
        <v>22154780</v>
      </c>
    </row>
    <row r="51" spans="1:17" x14ac:dyDescent="0.55000000000000004">
      <c r="A51" s="1" t="s">
        <v>148</v>
      </c>
      <c r="C51" s="6">
        <v>0</v>
      </c>
      <c r="D51" s="6"/>
      <c r="E51" s="6">
        <v>0</v>
      </c>
      <c r="F51" s="6"/>
      <c r="G51" s="6">
        <v>0</v>
      </c>
      <c r="H51" s="6"/>
      <c r="I51" s="6">
        <v>0</v>
      </c>
      <c r="J51" s="6"/>
      <c r="K51" s="6">
        <v>6669</v>
      </c>
      <c r="L51" s="6"/>
      <c r="M51" s="6">
        <v>227863464</v>
      </c>
      <c r="N51" s="6"/>
      <c r="O51" s="6">
        <v>153520138</v>
      </c>
      <c r="P51" s="6"/>
      <c r="Q51" s="6">
        <v>74343326</v>
      </c>
    </row>
    <row r="52" spans="1:17" x14ac:dyDescent="0.55000000000000004">
      <c r="A52" s="1" t="s">
        <v>19</v>
      </c>
      <c r="C52" s="6">
        <v>0</v>
      </c>
      <c r="D52" s="6"/>
      <c r="E52" s="6">
        <v>0</v>
      </c>
      <c r="F52" s="6"/>
      <c r="G52" s="6">
        <v>0</v>
      </c>
      <c r="H52" s="6"/>
      <c r="I52" s="6">
        <v>0</v>
      </c>
      <c r="J52" s="6"/>
      <c r="K52" s="6">
        <v>1394767</v>
      </c>
      <c r="L52" s="6"/>
      <c r="M52" s="6">
        <v>6184362901</v>
      </c>
      <c r="N52" s="6"/>
      <c r="O52" s="6">
        <v>4652793525</v>
      </c>
      <c r="P52" s="6"/>
      <c r="Q52" s="6">
        <v>1531569376</v>
      </c>
    </row>
    <row r="53" spans="1:17" x14ac:dyDescent="0.55000000000000004">
      <c r="A53" s="1" t="s">
        <v>149</v>
      </c>
      <c r="C53" s="6">
        <v>0</v>
      </c>
      <c r="D53" s="6"/>
      <c r="E53" s="6">
        <v>0</v>
      </c>
      <c r="F53" s="6"/>
      <c r="G53" s="6">
        <v>0</v>
      </c>
      <c r="H53" s="6"/>
      <c r="I53" s="6">
        <v>0</v>
      </c>
      <c r="J53" s="6"/>
      <c r="K53" s="6">
        <v>58515</v>
      </c>
      <c r="L53" s="6"/>
      <c r="M53" s="6">
        <v>259439750</v>
      </c>
      <c r="N53" s="6"/>
      <c r="O53" s="6">
        <v>175111710</v>
      </c>
      <c r="P53" s="6"/>
      <c r="Q53" s="6">
        <v>84328040</v>
      </c>
    </row>
    <row r="54" spans="1:17" x14ac:dyDescent="0.55000000000000004">
      <c r="A54" s="1" t="s">
        <v>150</v>
      </c>
      <c r="C54" s="6">
        <v>0</v>
      </c>
      <c r="D54" s="6"/>
      <c r="E54" s="6">
        <v>0</v>
      </c>
      <c r="F54" s="6"/>
      <c r="G54" s="6">
        <v>0</v>
      </c>
      <c r="H54" s="6"/>
      <c r="I54" s="6">
        <v>0</v>
      </c>
      <c r="J54" s="6"/>
      <c r="K54" s="6">
        <v>1024</v>
      </c>
      <c r="L54" s="6"/>
      <c r="M54" s="6">
        <v>10479990</v>
      </c>
      <c r="N54" s="6"/>
      <c r="O54" s="6">
        <v>5148015</v>
      </c>
      <c r="P54" s="6"/>
      <c r="Q54" s="6">
        <v>5331975</v>
      </c>
    </row>
    <row r="55" spans="1:17" x14ac:dyDescent="0.55000000000000004">
      <c r="A55" s="1" t="s">
        <v>16</v>
      </c>
      <c r="C55" s="6">
        <v>0</v>
      </c>
      <c r="D55" s="6"/>
      <c r="E55" s="6">
        <v>0</v>
      </c>
      <c r="F55" s="6"/>
      <c r="G55" s="6">
        <v>0</v>
      </c>
      <c r="H55" s="6"/>
      <c r="I55" s="6">
        <v>0</v>
      </c>
      <c r="J55" s="6"/>
      <c r="K55" s="6">
        <v>325402</v>
      </c>
      <c r="L55" s="6"/>
      <c r="M55" s="6">
        <v>3582924224</v>
      </c>
      <c r="N55" s="6"/>
      <c r="O55" s="6">
        <v>2484972348</v>
      </c>
      <c r="P55" s="6"/>
      <c r="Q55" s="6">
        <v>1097951876</v>
      </c>
    </row>
    <row r="56" spans="1:17" x14ac:dyDescent="0.55000000000000004">
      <c r="A56" s="1" t="s">
        <v>151</v>
      </c>
      <c r="C56" s="6">
        <v>0</v>
      </c>
      <c r="D56" s="6"/>
      <c r="E56" s="6">
        <v>0</v>
      </c>
      <c r="F56" s="6"/>
      <c r="G56" s="6">
        <v>0</v>
      </c>
      <c r="H56" s="6"/>
      <c r="I56" s="6">
        <v>0</v>
      </c>
      <c r="J56" s="6"/>
      <c r="K56" s="6">
        <v>181</v>
      </c>
      <c r="L56" s="6"/>
      <c r="M56" s="6">
        <v>6447216</v>
      </c>
      <c r="N56" s="6"/>
      <c r="O56" s="6">
        <v>5887603</v>
      </c>
      <c r="P56" s="6"/>
      <c r="Q56" s="6">
        <v>559613</v>
      </c>
    </row>
    <row r="57" spans="1:17" x14ac:dyDescent="0.55000000000000004">
      <c r="A57" s="1" t="s">
        <v>152</v>
      </c>
      <c r="C57" s="6">
        <v>0</v>
      </c>
      <c r="D57" s="6"/>
      <c r="E57" s="6">
        <v>0</v>
      </c>
      <c r="F57" s="6"/>
      <c r="G57" s="6">
        <v>0</v>
      </c>
      <c r="H57" s="6"/>
      <c r="I57" s="6">
        <v>0</v>
      </c>
      <c r="J57" s="6"/>
      <c r="K57" s="6">
        <v>2047</v>
      </c>
      <c r="L57" s="6"/>
      <c r="M57" s="6">
        <v>9395335</v>
      </c>
      <c r="N57" s="6"/>
      <c r="O57" s="6">
        <v>3896771</v>
      </c>
      <c r="P57" s="6"/>
      <c r="Q57" s="6">
        <v>5498564</v>
      </c>
    </row>
    <row r="58" spans="1:17" x14ac:dyDescent="0.55000000000000004">
      <c r="A58" s="1" t="s">
        <v>34</v>
      </c>
      <c r="C58" s="6">
        <v>1126</v>
      </c>
      <c r="D58" s="6"/>
      <c r="E58" s="6">
        <v>1126000000</v>
      </c>
      <c r="F58" s="6"/>
      <c r="G58" s="6">
        <v>1018651594</v>
      </c>
      <c r="H58" s="6"/>
      <c r="I58" s="6">
        <v>107348406</v>
      </c>
      <c r="J58" s="6"/>
      <c r="K58" s="6">
        <v>1126</v>
      </c>
      <c r="L58" s="6"/>
      <c r="M58" s="6">
        <v>1126000000</v>
      </c>
      <c r="N58" s="6"/>
      <c r="O58" s="6">
        <v>1018651594</v>
      </c>
      <c r="P58" s="6"/>
      <c r="Q58" s="6">
        <v>107348406</v>
      </c>
    </row>
    <row r="59" spans="1:17" x14ac:dyDescent="0.55000000000000004">
      <c r="A59" s="1" t="s">
        <v>153</v>
      </c>
      <c r="C59" s="6">
        <v>0</v>
      </c>
      <c r="D59" s="6"/>
      <c r="E59" s="6">
        <v>0</v>
      </c>
      <c r="F59" s="6"/>
      <c r="G59" s="6">
        <v>0</v>
      </c>
      <c r="H59" s="6"/>
      <c r="I59" s="6">
        <v>0</v>
      </c>
      <c r="J59" s="6"/>
      <c r="K59" s="6">
        <v>361</v>
      </c>
      <c r="L59" s="6"/>
      <c r="M59" s="6">
        <v>361000000</v>
      </c>
      <c r="N59" s="6"/>
      <c r="O59" s="6">
        <v>351735429</v>
      </c>
      <c r="P59" s="6"/>
      <c r="Q59" s="6">
        <v>9264571</v>
      </c>
    </row>
    <row r="60" spans="1:17" x14ac:dyDescent="0.55000000000000004">
      <c r="A60" s="1" t="s">
        <v>154</v>
      </c>
      <c r="C60" s="6">
        <v>0</v>
      </c>
      <c r="D60" s="6"/>
      <c r="E60" s="6">
        <v>0</v>
      </c>
      <c r="F60" s="6"/>
      <c r="G60" s="6">
        <v>0</v>
      </c>
      <c r="H60" s="6"/>
      <c r="I60" s="6">
        <v>0</v>
      </c>
      <c r="J60" s="6"/>
      <c r="K60" s="6">
        <v>3856</v>
      </c>
      <c r="L60" s="6"/>
      <c r="M60" s="6">
        <v>3856000000</v>
      </c>
      <c r="N60" s="6"/>
      <c r="O60" s="6">
        <v>3376885220</v>
      </c>
      <c r="P60" s="6"/>
      <c r="Q60" s="6">
        <v>479114780</v>
      </c>
    </row>
    <row r="61" spans="1:17" x14ac:dyDescent="0.55000000000000004">
      <c r="A61" s="1" t="s">
        <v>155</v>
      </c>
      <c r="C61" s="6">
        <v>0</v>
      </c>
      <c r="D61" s="6"/>
      <c r="E61" s="6">
        <v>0</v>
      </c>
      <c r="F61" s="6"/>
      <c r="G61" s="6">
        <v>0</v>
      </c>
      <c r="H61" s="6"/>
      <c r="I61" s="6">
        <v>0</v>
      </c>
      <c r="J61" s="6"/>
      <c r="K61" s="6">
        <v>4033</v>
      </c>
      <c r="L61" s="6"/>
      <c r="M61" s="6">
        <v>4033000000</v>
      </c>
      <c r="N61" s="6"/>
      <c r="O61" s="6">
        <v>3596985578</v>
      </c>
      <c r="P61" s="6"/>
      <c r="Q61" s="6">
        <v>436014422</v>
      </c>
    </row>
    <row r="62" spans="1:17" x14ac:dyDescent="0.55000000000000004">
      <c r="A62" s="1" t="s">
        <v>156</v>
      </c>
      <c r="C62" s="5">
        <v>0</v>
      </c>
      <c r="D62" s="4"/>
      <c r="E62" s="5">
        <v>0</v>
      </c>
      <c r="F62" s="4"/>
      <c r="G62" s="5">
        <v>0</v>
      </c>
      <c r="H62" s="4"/>
      <c r="I62" s="5">
        <v>0</v>
      </c>
      <c r="J62" s="4"/>
      <c r="K62" s="5">
        <v>6549</v>
      </c>
      <c r="L62" s="4"/>
      <c r="M62" s="5">
        <v>6184998771</v>
      </c>
      <c r="N62" s="4"/>
      <c r="O62" s="5">
        <v>5828352397</v>
      </c>
      <c r="P62" s="4"/>
      <c r="Q62" s="5">
        <v>356646374</v>
      </c>
    </row>
    <row r="63" spans="1:17" ht="24.75" thickBot="1" x14ac:dyDescent="0.6">
      <c r="E63" s="10">
        <f>SUM(E8:E62)</f>
        <v>3226128816</v>
      </c>
      <c r="G63" s="10">
        <f>SUM(G8:G62)</f>
        <v>2797655646</v>
      </c>
      <c r="I63" s="10">
        <f>SUM(I8:I62)</f>
        <v>428473170</v>
      </c>
      <c r="M63" s="10">
        <f>SUM(M8:M62)</f>
        <v>69084897826</v>
      </c>
      <c r="O63" s="10">
        <f>SUM(O8:O62)</f>
        <v>61145253997</v>
      </c>
      <c r="Q63" s="10">
        <f>SUM(Q8:Q62)</f>
        <v>7939643829</v>
      </c>
    </row>
    <row r="64" spans="1:17" ht="24.75" thickTop="1" x14ac:dyDescent="0.55000000000000004"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</row>
    <row r="65" spans="6:17" x14ac:dyDescent="0.55000000000000004">
      <c r="G65" s="3"/>
      <c r="I65" s="3"/>
      <c r="O65" s="3"/>
      <c r="Q65" s="3"/>
    </row>
    <row r="66" spans="6:17" x14ac:dyDescent="0.55000000000000004"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</row>
    <row r="68" spans="6:17" x14ac:dyDescent="0.55000000000000004"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</row>
    <row r="69" spans="6:17" x14ac:dyDescent="0.55000000000000004">
      <c r="G69" s="3"/>
      <c r="I69" s="3"/>
      <c r="O69" s="3"/>
      <c r="Q69" s="3"/>
    </row>
    <row r="70" spans="6:17" x14ac:dyDescent="0.55000000000000004"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63"/>
  <sheetViews>
    <sheetView rightToLeft="1" workbookViewId="0">
      <selection activeCell="O65" sqref="O65"/>
    </sheetView>
  </sheetViews>
  <sheetFormatPr defaultRowHeight="24" x14ac:dyDescent="0.55000000000000004"/>
  <cols>
    <col min="1" max="1" width="35.7109375" style="1" bestFit="1" customWidth="1"/>
    <col min="2" max="2" width="1" style="1" customWidth="1"/>
    <col min="3" max="3" width="20.5703125" style="1" bestFit="1" customWidth="1"/>
    <col min="4" max="4" width="1" style="1" customWidth="1"/>
    <col min="5" max="5" width="22.42578125" style="1" bestFit="1" customWidth="1"/>
    <col min="6" max="6" width="1" style="1" customWidth="1"/>
    <col min="7" max="7" width="15.85546875" style="1" bestFit="1" customWidth="1"/>
    <col min="8" max="8" width="1" style="1" customWidth="1"/>
    <col min="9" max="9" width="16" style="1" bestFit="1" customWidth="1"/>
    <col min="10" max="10" width="1" style="1" customWidth="1"/>
    <col min="11" max="11" width="24.85546875" style="1" bestFit="1" customWidth="1"/>
    <col min="12" max="12" width="1" style="1" customWidth="1"/>
    <col min="13" max="13" width="20.5703125" style="1" bestFit="1" customWidth="1"/>
    <col min="14" max="14" width="1" style="1" customWidth="1"/>
    <col min="15" max="15" width="22.42578125" style="1" bestFit="1" customWidth="1"/>
    <col min="16" max="16" width="1" style="1" customWidth="1"/>
    <col min="17" max="17" width="16" style="1" bestFit="1" customWidth="1"/>
    <col min="18" max="18" width="1" style="1" customWidth="1"/>
    <col min="19" max="19" width="16.7109375" style="1" bestFit="1" customWidth="1"/>
    <col min="20" max="20" width="1" style="1" customWidth="1"/>
    <col min="21" max="21" width="24.85546875" style="1" bestFit="1" customWidth="1"/>
    <col min="22" max="22" width="1" style="1" customWidth="1"/>
    <col min="23" max="23" width="9.140625" style="1" customWidth="1"/>
    <col min="24" max="16384" width="9.140625" style="1"/>
  </cols>
  <sheetData>
    <row r="2" spans="1:21" ht="24.75" x14ac:dyDescent="0.55000000000000004">
      <c r="A2" s="22" t="s">
        <v>0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</row>
    <row r="3" spans="1:21" ht="24.75" x14ac:dyDescent="0.55000000000000004">
      <c r="A3" s="22" t="s">
        <v>79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</row>
    <row r="4" spans="1:21" ht="24.75" x14ac:dyDescent="0.55000000000000004">
      <c r="A4" s="22" t="s">
        <v>2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</row>
    <row r="6" spans="1:21" ht="24.75" x14ac:dyDescent="0.55000000000000004">
      <c r="A6" s="23" t="s">
        <v>3</v>
      </c>
      <c r="C6" s="24" t="s">
        <v>81</v>
      </c>
      <c r="D6" s="24" t="s">
        <v>81</v>
      </c>
      <c r="E6" s="24" t="s">
        <v>81</v>
      </c>
      <c r="F6" s="24" t="s">
        <v>81</v>
      </c>
      <c r="G6" s="24" t="s">
        <v>81</v>
      </c>
      <c r="H6" s="24" t="s">
        <v>81</v>
      </c>
      <c r="I6" s="24" t="s">
        <v>81</v>
      </c>
      <c r="J6" s="24" t="s">
        <v>81</v>
      </c>
      <c r="K6" s="24" t="s">
        <v>81</v>
      </c>
      <c r="M6" s="24" t="s">
        <v>82</v>
      </c>
      <c r="N6" s="24" t="s">
        <v>82</v>
      </c>
      <c r="O6" s="24" t="s">
        <v>82</v>
      </c>
      <c r="P6" s="24" t="s">
        <v>82</v>
      </c>
      <c r="Q6" s="24" t="s">
        <v>82</v>
      </c>
      <c r="R6" s="24" t="s">
        <v>82</v>
      </c>
      <c r="S6" s="24" t="s">
        <v>82</v>
      </c>
      <c r="T6" s="24" t="s">
        <v>82</v>
      </c>
      <c r="U6" s="24" t="s">
        <v>82</v>
      </c>
    </row>
    <row r="7" spans="1:21" ht="24.75" x14ac:dyDescent="0.55000000000000004">
      <c r="A7" s="24" t="s">
        <v>3</v>
      </c>
      <c r="C7" s="24" t="s">
        <v>157</v>
      </c>
      <c r="E7" s="24" t="s">
        <v>158</v>
      </c>
      <c r="G7" s="24" t="s">
        <v>159</v>
      </c>
      <c r="I7" s="24" t="s">
        <v>69</v>
      </c>
      <c r="K7" s="24" t="s">
        <v>160</v>
      </c>
      <c r="M7" s="24" t="s">
        <v>157</v>
      </c>
      <c r="O7" s="24" t="s">
        <v>158</v>
      </c>
      <c r="Q7" s="24" t="s">
        <v>159</v>
      </c>
      <c r="S7" s="24" t="s">
        <v>69</v>
      </c>
      <c r="U7" s="24" t="s">
        <v>160</v>
      </c>
    </row>
    <row r="8" spans="1:21" x14ac:dyDescent="0.55000000000000004">
      <c r="A8" s="1" t="s">
        <v>31</v>
      </c>
      <c r="C8" s="6">
        <v>0</v>
      </c>
      <c r="D8" s="6"/>
      <c r="E8" s="6">
        <v>-88</v>
      </c>
      <c r="F8" s="6"/>
      <c r="G8" s="6">
        <v>-12098</v>
      </c>
      <c r="H8" s="6"/>
      <c r="I8" s="6">
        <f>C8+E8+G8</f>
        <v>-12186</v>
      </c>
      <c r="J8" s="6"/>
      <c r="K8" s="8">
        <f>I8/$I$62</f>
        <v>-4.3713266944268915E-6</v>
      </c>
      <c r="L8" s="6"/>
      <c r="M8" s="6">
        <v>77254581</v>
      </c>
      <c r="N8" s="6"/>
      <c r="O8" s="6">
        <v>0</v>
      </c>
      <c r="P8" s="6"/>
      <c r="Q8" s="6">
        <v>137669548</v>
      </c>
      <c r="R8" s="6"/>
      <c r="S8" s="6">
        <f>M8+O8+Q8</f>
        <v>214924129</v>
      </c>
      <c r="T8" s="6"/>
      <c r="U8" s="8">
        <f>S8/$S$62</f>
        <v>1.326664357426985E-2</v>
      </c>
    </row>
    <row r="9" spans="1:21" x14ac:dyDescent="0.55000000000000004">
      <c r="A9" s="1" t="s">
        <v>17</v>
      </c>
      <c r="C9" s="6">
        <v>0</v>
      </c>
      <c r="D9" s="6"/>
      <c r="E9" s="6">
        <v>-142925516</v>
      </c>
      <c r="F9" s="6"/>
      <c r="G9" s="6">
        <v>24522916</v>
      </c>
      <c r="H9" s="6"/>
      <c r="I9" s="6">
        <f>C9+E9+G9</f>
        <v>-118402600</v>
      </c>
      <c r="J9" s="6"/>
      <c r="K9" s="8">
        <f t="shared" ref="K9:K61" si="0">I9/$I$62</f>
        <v>-4.2473038410434066E-2</v>
      </c>
      <c r="L9" s="6"/>
      <c r="M9" s="6">
        <v>81460800</v>
      </c>
      <c r="N9" s="6"/>
      <c r="O9" s="6">
        <v>280877939</v>
      </c>
      <c r="P9" s="6"/>
      <c r="Q9" s="6">
        <v>51167234</v>
      </c>
      <c r="R9" s="6"/>
      <c r="S9" s="6">
        <f t="shared" ref="S9:S61" si="1">M9+O9+Q9</f>
        <v>413505973</v>
      </c>
      <c r="T9" s="6"/>
      <c r="U9" s="8">
        <f t="shared" ref="U9:U61" si="2">S9/$S$62</f>
        <v>2.552452525990068E-2</v>
      </c>
    </row>
    <row r="10" spans="1:21" x14ac:dyDescent="0.55000000000000004">
      <c r="A10" s="1" t="s">
        <v>26</v>
      </c>
      <c r="C10" s="6">
        <v>0</v>
      </c>
      <c r="D10" s="6"/>
      <c r="E10" s="6">
        <v>9528124</v>
      </c>
      <c r="F10" s="6"/>
      <c r="G10" s="6">
        <v>48421546</v>
      </c>
      <c r="H10" s="6"/>
      <c r="I10" s="6">
        <f t="shared" ref="I10:I61" si="3">C10+E10+G10</f>
        <v>57949670</v>
      </c>
      <c r="J10" s="6"/>
      <c r="K10" s="8">
        <f t="shared" si="0"/>
        <v>2.0787538109652816E-2</v>
      </c>
      <c r="L10" s="6"/>
      <c r="M10" s="6">
        <v>62610052</v>
      </c>
      <c r="N10" s="6"/>
      <c r="O10" s="6">
        <v>73710070</v>
      </c>
      <c r="P10" s="6"/>
      <c r="Q10" s="6">
        <v>20168512</v>
      </c>
      <c r="R10" s="6"/>
      <c r="S10" s="6">
        <f t="shared" si="1"/>
        <v>156488634</v>
      </c>
      <c r="T10" s="6"/>
      <c r="U10" s="8">
        <f t="shared" si="2"/>
        <v>9.6595898299644458E-3</v>
      </c>
    </row>
    <row r="11" spans="1:21" x14ac:dyDescent="0.55000000000000004">
      <c r="A11" s="1" t="s">
        <v>24</v>
      </c>
      <c r="C11" s="6">
        <v>0</v>
      </c>
      <c r="D11" s="6"/>
      <c r="E11" s="6">
        <v>-1574</v>
      </c>
      <c r="F11" s="6"/>
      <c r="G11" s="6">
        <v>-14985</v>
      </c>
      <c r="H11" s="6"/>
      <c r="I11" s="6">
        <f t="shared" si="3"/>
        <v>-16559</v>
      </c>
      <c r="J11" s="6"/>
      <c r="K11" s="8">
        <f t="shared" si="0"/>
        <v>-5.939996613574175E-6</v>
      </c>
      <c r="L11" s="6"/>
      <c r="M11" s="6">
        <v>67751200</v>
      </c>
      <c r="N11" s="6"/>
      <c r="O11" s="6">
        <v>0</v>
      </c>
      <c r="P11" s="6"/>
      <c r="Q11" s="6">
        <v>116747062</v>
      </c>
      <c r="R11" s="6"/>
      <c r="S11" s="6">
        <f t="shared" si="1"/>
        <v>184498262</v>
      </c>
      <c r="T11" s="6"/>
      <c r="U11" s="8">
        <f t="shared" si="2"/>
        <v>1.1388542986842838E-2</v>
      </c>
    </row>
    <row r="12" spans="1:21" x14ac:dyDescent="0.55000000000000004">
      <c r="A12" s="1" t="s">
        <v>27</v>
      </c>
      <c r="C12" s="6">
        <v>0</v>
      </c>
      <c r="D12" s="6"/>
      <c r="E12" s="6">
        <v>-206926099</v>
      </c>
      <c r="F12" s="6"/>
      <c r="G12" s="6">
        <v>35250303</v>
      </c>
      <c r="H12" s="6"/>
      <c r="I12" s="6">
        <f t="shared" si="3"/>
        <v>-171675796</v>
      </c>
      <c r="J12" s="6"/>
      <c r="K12" s="8">
        <f t="shared" si="0"/>
        <v>-6.158304528489951E-2</v>
      </c>
      <c r="L12" s="6"/>
      <c r="M12" s="6">
        <v>0</v>
      </c>
      <c r="N12" s="6"/>
      <c r="O12" s="6">
        <v>425872388</v>
      </c>
      <c r="P12" s="6"/>
      <c r="Q12" s="6">
        <v>353423879</v>
      </c>
      <c r="R12" s="6"/>
      <c r="S12" s="6">
        <f>M12+O12+Q12</f>
        <v>779296267</v>
      </c>
      <c r="T12" s="6"/>
      <c r="U12" s="8">
        <f t="shared" si="2"/>
        <v>4.8103699948217692E-2</v>
      </c>
    </row>
    <row r="13" spans="1:21" x14ac:dyDescent="0.55000000000000004">
      <c r="A13" s="1" t="s">
        <v>23</v>
      </c>
      <c r="C13" s="6">
        <v>0</v>
      </c>
      <c r="D13" s="6"/>
      <c r="E13" s="6">
        <v>-140627732</v>
      </c>
      <c r="F13" s="6"/>
      <c r="G13" s="6">
        <v>-19526295</v>
      </c>
      <c r="H13" s="6"/>
      <c r="I13" s="6">
        <f t="shared" si="3"/>
        <v>-160154027</v>
      </c>
      <c r="J13" s="6"/>
      <c r="K13" s="8">
        <f t="shared" si="0"/>
        <v>-5.7449989614727158E-2</v>
      </c>
      <c r="L13" s="6"/>
      <c r="M13" s="6">
        <v>35602963</v>
      </c>
      <c r="N13" s="6"/>
      <c r="O13" s="6">
        <v>-111385206</v>
      </c>
      <c r="P13" s="6"/>
      <c r="Q13" s="6">
        <v>-55820491</v>
      </c>
      <c r="R13" s="6"/>
      <c r="S13" s="6">
        <f t="shared" si="1"/>
        <v>-131602734</v>
      </c>
      <c r="T13" s="6"/>
      <c r="U13" s="8">
        <f t="shared" si="2"/>
        <v>-8.1234553491080774E-3</v>
      </c>
    </row>
    <row r="14" spans="1:21" x14ac:dyDescent="0.55000000000000004">
      <c r="A14" s="1" t="s">
        <v>28</v>
      </c>
      <c r="C14" s="6">
        <v>0</v>
      </c>
      <c r="D14" s="6"/>
      <c r="E14" s="6">
        <v>-224166357</v>
      </c>
      <c r="F14" s="6"/>
      <c r="G14" s="6">
        <v>147647793</v>
      </c>
      <c r="H14" s="6"/>
      <c r="I14" s="6">
        <f t="shared" si="3"/>
        <v>-76518564</v>
      </c>
      <c r="J14" s="6"/>
      <c r="K14" s="8">
        <f t="shared" si="0"/>
        <v>-2.7448518088988395E-2</v>
      </c>
      <c r="L14" s="6"/>
      <c r="M14" s="6">
        <v>158299200</v>
      </c>
      <c r="N14" s="6"/>
      <c r="O14" s="6">
        <v>486559841</v>
      </c>
      <c r="P14" s="6"/>
      <c r="Q14" s="6">
        <v>342770134</v>
      </c>
      <c r="R14" s="6"/>
      <c r="S14" s="6">
        <f t="shared" si="1"/>
        <v>987629175</v>
      </c>
      <c r="T14" s="6"/>
      <c r="U14" s="8">
        <f t="shared" si="2"/>
        <v>6.0963486553318472E-2</v>
      </c>
    </row>
    <row r="15" spans="1:21" x14ac:dyDescent="0.55000000000000004">
      <c r="A15" s="1" t="s">
        <v>15</v>
      </c>
      <c r="C15" s="6">
        <v>0</v>
      </c>
      <c r="D15" s="6"/>
      <c r="E15" s="6">
        <v>-198162992</v>
      </c>
      <c r="F15" s="6"/>
      <c r="G15" s="6">
        <v>84835584</v>
      </c>
      <c r="H15" s="6"/>
      <c r="I15" s="6">
        <f t="shared" si="3"/>
        <v>-113327408</v>
      </c>
      <c r="J15" s="6"/>
      <c r="K15" s="8">
        <f t="shared" si="0"/>
        <v>-4.0652480206844553E-2</v>
      </c>
      <c r="L15" s="6"/>
      <c r="M15" s="6">
        <v>143507520</v>
      </c>
      <c r="N15" s="6"/>
      <c r="O15" s="6">
        <v>331769952</v>
      </c>
      <c r="P15" s="6"/>
      <c r="Q15" s="6">
        <v>229093630</v>
      </c>
      <c r="R15" s="6"/>
      <c r="S15" s="6">
        <f t="shared" si="1"/>
        <v>704371102</v>
      </c>
      <c r="T15" s="6"/>
      <c r="U15" s="8">
        <f t="shared" si="2"/>
        <v>4.34787866663853E-2</v>
      </c>
    </row>
    <row r="16" spans="1:21" x14ac:dyDescent="0.55000000000000004">
      <c r="A16" s="1" t="s">
        <v>25</v>
      </c>
      <c r="C16" s="6">
        <v>0</v>
      </c>
      <c r="D16" s="6"/>
      <c r="E16" s="6">
        <v>-97929546</v>
      </c>
      <c r="F16" s="6"/>
      <c r="G16" s="6">
        <v>0</v>
      </c>
      <c r="H16" s="6"/>
      <c r="I16" s="6">
        <f t="shared" si="3"/>
        <v>-97929546</v>
      </c>
      <c r="J16" s="6"/>
      <c r="K16" s="8">
        <f t="shared" si="0"/>
        <v>-3.5129003660176121E-2</v>
      </c>
      <c r="L16" s="6"/>
      <c r="M16" s="6">
        <v>114593725</v>
      </c>
      <c r="N16" s="6"/>
      <c r="O16" s="6">
        <v>146725742</v>
      </c>
      <c r="P16" s="6"/>
      <c r="Q16" s="6">
        <v>276032040</v>
      </c>
      <c r="R16" s="6"/>
      <c r="S16" s="6">
        <f t="shared" si="1"/>
        <v>537351507</v>
      </c>
      <c r="T16" s="6"/>
      <c r="U16" s="8">
        <f t="shared" si="2"/>
        <v>3.3169151135495685E-2</v>
      </c>
    </row>
    <row r="17" spans="1:21" x14ac:dyDescent="0.55000000000000004">
      <c r="A17" s="1" t="s">
        <v>127</v>
      </c>
      <c r="C17" s="6">
        <v>0</v>
      </c>
      <c r="D17" s="6"/>
      <c r="E17" s="6">
        <v>0</v>
      </c>
      <c r="F17" s="6"/>
      <c r="G17" s="6">
        <v>0</v>
      </c>
      <c r="H17" s="6"/>
      <c r="I17" s="6">
        <f t="shared" si="3"/>
        <v>0</v>
      </c>
      <c r="J17" s="6"/>
      <c r="K17" s="8">
        <f t="shared" si="0"/>
        <v>0</v>
      </c>
      <c r="L17" s="6"/>
      <c r="M17" s="6">
        <v>0</v>
      </c>
      <c r="N17" s="6"/>
      <c r="O17" s="6">
        <v>0</v>
      </c>
      <c r="P17" s="6"/>
      <c r="Q17" s="6">
        <v>-42661907</v>
      </c>
      <c r="R17" s="6"/>
      <c r="S17" s="6">
        <f t="shared" si="1"/>
        <v>-42661907</v>
      </c>
      <c r="T17" s="6"/>
      <c r="U17" s="8">
        <f t="shared" si="2"/>
        <v>-2.6333958732369599E-3</v>
      </c>
    </row>
    <row r="18" spans="1:21" x14ac:dyDescent="0.55000000000000004">
      <c r="A18" s="1" t="s">
        <v>97</v>
      </c>
      <c r="C18" s="6">
        <v>0</v>
      </c>
      <c r="D18" s="6"/>
      <c r="E18" s="6">
        <v>0</v>
      </c>
      <c r="F18" s="6"/>
      <c r="G18" s="6">
        <v>0</v>
      </c>
      <c r="H18" s="6"/>
      <c r="I18" s="6">
        <f t="shared" si="3"/>
        <v>0</v>
      </c>
      <c r="J18" s="6"/>
      <c r="K18" s="8">
        <f t="shared" si="0"/>
        <v>0</v>
      </c>
      <c r="L18" s="6"/>
      <c r="M18" s="6">
        <v>35904198</v>
      </c>
      <c r="N18" s="6"/>
      <c r="O18" s="6">
        <v>0</v>
      </c>
      <c r="P18" s="6"/>
      <c r="Q18" s="6">
        <v>372568814</v>
      </c>
      <c r="R18" s="6"/>
      <c r="S18" s="6">
        <f t="shared" si="1"/>
        <v>408473012</v>
      </c>
      <c r="T18" s="6"/>
      <c r="U18" s="8">
        <f t="shared" si="2"/>
        <v>2.5213855164267999E-2</v>
      </c>
    </row>
    <row r="19" spans="1:21" x14ac:dyDescent="0.55000000000000004">
      <c r="A19" s="1" t="s">
        <v>128</v>
      </c>
      <c r="C19" s="6">
        <v>0</v>
      </c>
      <c r="D19" s="6"/>
      <c r="E19" s="6">
        <v>0</v>
      </c>
      <c r="F19" s="6"/>
      <c r="G19" s="6">
        <v>0</v>
      </c>
      <c r="H19" s="6"/>
      <c r="I19" s="6">
        <f t="shared" si="3"/>
        <v>0</v>
      </c>
      <c r="J19" s="6"/>
      <c r="K19" s="8">
        <f t="shared" si="0"/>
        <v>0</v>
      </c>
      <c r="L19" s="6"/>
      <c r="M19" s="6">
        <v>0</v>
      </c>
      <c r="N19" s="6"/>
      <c r="O19" s="6">
        <v>0</v>
      </c>
      <c r="P19" s="6"/>
      <c r="Q19" s="6">
        <v>107760048</v>
      </c>
      <c r="R19" s="6"/>
      <c r="S19" s="6">
        <f t="shared" si="1"/>
        <v>107760048</v>
      </c>
      <c r="T19" s="6"/>
      <c r="U19" s="8">
        <f t="shared" si="2"/>
        <v>6.6517154449522546E-3</v>
      </c>
    </row>
    <row r="20" spans="1:21" x14ac:dyDescent="0.55000000000000004">
      <c r="A20" s="1" t="s">
        <v>99</v>
      </c>
      <c r="C20" s="6">
        <v>0</v>
      </c>
      <c r="D20" s="6"/>
      <c r="E20" s="6">
        <v>0</v>
      </c>
      <c r="F20" s="6"/>
      <c r="G20" s="6">
        <v>0</v>
      </c>
      <c r="H20" s="6"/>
      <c r="I20" s="6">
        <f t="shared" si="3"/>
        <v>0</v>
      </c>
      <c r="J20" s="6"/>
      <c r="K20" s="8">
        <f t="shared" si="0"/>
        <v>0</v>
      </c>
      <c r="L20" s="6"/>
      <c r="M20" s="6">
        <v>28991060</v>
      </c>
      <c r="N20" s="6"/>
      <c r="O20" s="6">
        <v>0</v>
      </c>
      <c r="P20" s="6"/>
      <c r="Q20" s="6">
        <v>130751273</v>
      </c>
      <c r="R20" s="6"/>
      <c r="S20" s="6">
        <f t="shared" si="1"/>
        <v>159742333</v>
      </c>
      <c r="T20" s="6"/>
      <c r="U20" s="8">
        <f t="shared" si="2"/>
        <v>9.8604312391249692E-3</v>
      </c>
    </row>
    <row r="21" spans="1:21" x14ac:dyDescent="0.55000000000000004">
      <c r="A21" s="1" t="s">
        <v>101</v>
      </c>
      <c r="C21" s="6">
        <v>0</v>
      </c>
      <c r="D21" s="6"/>
      <c r="E21" s="6">
        <v>0</v>
      </c>
      <c r="F21" s="6"/>
      <c r="G21" s="6">
        <v>0</v>
      </c>
      <c r="H21" s="6"/>
      <c r="I21" s="6">
        <f t="shared" si="3"/>
        <v>0</v>
      </c>
      <c r="J21" s="6"/>
      <c r="K21" s="8">
        <f t="shared" si="0"/>
        <v>0</v>
      </c>
      <c r="L21" s="6"/>
      <c r="M21" s="6">
        <v>15749031</v>
      </c>
      <c r="N21" s="6"/>
      <c r="O21" s="6">
        <v>0</v>
      </c>
      <c r="P21" s="6"/>
      <c r="Q21" s="6">
        <v>78248897</v>
      </c>
      <c r="R21" s="6"/>
      <c r="S21" s="6">
        <f t="shared" si="1"/>
        <v>93997928</v>
      </c>
      <c r="T21" s="6"/>
      <c r="U21" s="8">
        <f t="shared" si="2"/>
        <v>5.8022196637394774E-3</v>
      </c>
    </row>
    <row r="22" spans="1:21" x14ac:dyDescent="0.55000000000000004">
      <c r="A22" s="1" t="s">
        <v>103</v>
      </c>
      <c r="C22" s="6">
        <v>0</v>
      </c>
      <c r="D22" s="6"/>
      <c r="E22" s="6">
        <v>0</v>
      </c>
      <c r="F22" s="6"/>
      <c r="G22" s="6">
        <v>0</v>
      </c>
      <c r="H22" s="6"/>
      <c r="I22" s="6">
        <f t="shared" si="3"/>
        <v>0</v>
      </c>
      <c r="J22" s="6"/>
      <c r="K22" s="8">
        <f t="shared" si="0"/>
        <v>0</v>
      </c>
      <c r="L22" s="6"/>
      <c r="M22" s="6">
        <v>23876000</v>
      </c>
      <c r="N22" s="6"/>
      <c r="O22" s="6">
        <v>0</v>
      </c>
      <c r="P22" s="6"/>
      <c r="Q22" s="6">
        <v>44892944</v>
      </c>
      <c r="R22" s="6"/>
      <c r="S22" s="6">
        <f t="shared" si="1"/>
        <v>68768944</v>
      </c>
      <c r="T22" s="6"/>
      <c r="U22" s="8">
        <f t="shared" si="2"/>
        <v>4.244907601914363E-3</v>
      </c>
    </row>
    <row r="23" spans="1:21" x14ac:dyDescent="0.55000000000000004">
      <c r="A23" s="1" t="s">
        <v>129</v>
      </c>
      <c r="C23" s="6">
        <v>0</v>
      </c>
      <c r="D23" s="6"/>
      <c r="E23" s="6">
        <v>0</v>
      </c>
      <c r="F23" s="6"/>
      <c r="G23" s="6">
        <v>0</v>
      </c>
      <c r="H23" s="6"/>
      <c r="I23" s="6">
        <f t="shared" si="3"/>
        <v>0</v>
      </c>
      <c r="J23" s="6"/>
      <c r="K23" s="8">
        <f t="shared" si="0"/>
        <v>0</v>
      </c>
      <c r="L23" s="6"/>
      <c r="M23" s="6">
        <v>0</v>
      </c>
      <c r="N23" s="6"/>
      <c r="O23" s="6">
        <v>0</v>
      </c>
      <c r="P23" s="6"/>
      <c r="Q23" s="6">
        <v>112639351</v>
      </c>
      <c r="R23" s="6"/>
      <c r="S23" s="6">
        <f t="shared" si="1"/>
        <v>112639351</v>
      </c>
      <c r="T23" s="6"/>
      <c r="U23" s="8">
        <f t="shared" si="2"/>
        <v>6.9529006775878397E-3</v>
      </c>
    </row>
    <row r="24" spans="1:21" x14ac:dyDescent="0.55000000000000004">
      <c r="A24" s="1" t="s">
        <v>130</v>
      </c>
      <c r="C24" s="6">
        <v>0</v>
      </c>
      <c r="D24" s="6"/>
      <c r="E24" s="6">
        <v>0</v>
      </c>
      <c r="F24" s="6"/>
      <c r="G24" s="6">
        <v>0</v>
      </c>
      <c r="H24" s="6"/>
      <c r="I24" s="6">
        <f t="shared" si="3"/>
        <v>0</v>
      </c>
      <c r="J24" s="6"/>
      <c r="K24" s="8">
        <f t="shared" si="0"/>
        <v>0</v>
      </c>
      <c r="L24" s="6"/>
      <c r="M24" s="6">
        <v>0</v>
      </c>
      <c r="N24" s="6"/>
      <c r="O24" s="6">
        <v>0</v>
      </c>
      <c r="P24" s="6"/>
      <c r="Q24" s="6">
        <v>526691248</v>
      </c>
      <c r="R24" s="6"/>
      <c r="S24" s="6">
        <f t="shared" si="1"/>
        <v>526691248</v>
      </c>
      <c r="T24" s="6"/>
      <c r="U24" s="8">
        <f t="shared" si="2"/>
        <v>3.2511124243771478E-2</v>
      </c>
    </row>
    <row r="25" spans="1:21" x14ac:dyDescent="0.55000000000000004">
      <c r="A25" s="1" t="s">
        <v>131</v>
      </c>
      <c r="C25" s="6">
        <v>0</v>
      </c>
      <c r="D25" s="6"/>
      <c r="E25" s="6">
        <v>0</v>
      </c>
      <c r="F25" s="6"/>
      <c r="G25" s="6">
        <v>0</v>
      </c>
      <c r="H25" s="6"/>
      <c r="I25" s="6">
        <f t="shared" si="3"/>
        <v>0</v>
      </c>
      <c r="J25" s="6"/>
      <c r="K25" s="8">
        <f t="shared" si="0"/>
        <v>0</v>
      </c>
      <c r="L25" s="6"/>
      <c r="M25" s="6">
        <v>0</v>
      </c>
      <c r="N25" s="6"/>
      <c r="O25" s="6">
        <v>0</v>
      </c>
      <c r="P25" s="6"/>
      <c r="Q25" s="6">
        <v>-675096462</v>
      </c>
      <c r="R25" s="6"/>
      <c r="S25" s="6">
        <f t="shared" si="1"/>
        <v>-675096462</v>
      </c>
      <c r="T25" s="6"/>
      <c r="U25" s="8">
        <f t="shared" si="2"/>
        <v>-4.1671747985097617E-2</v>
      </c>
    </row>
    <row r="26" spans="1:21" x14ac:dyDescent="0.55000000000000004">
      <c r="A26" s="1" t="s">
        <v>105</v>
      </c>
      <c r="C26" s="6">
        <v>0</v>
      </c>
      <c r="D26" s="6"/>
      <c r="E26" s="6">
        <v>0</v>
      </c>
      <c r="F26" s="6"/>
      <c r="G26" s="6">
        <v>0</v>
      </c>
      <c r="H26" s="6"/>
      <c r="I26" s="6">
        <f t="shared" si="3"/>
        <v>0</v>
      </c>
      <c r="J26" s="6"/>
      <c r="K26" s="8">
        <f t="shared" si="0"/>
        <v>0</v>
      </c>
      <c r="L26" s="6"/>
      <c r="M26" s="6">
        <v>89445200</v>
      </c>
      <c r="N26" s="6"/>
      <c r="O26" s="6">
        <v>0</v>
      </c>
      <c r="P26" s="6"/>
      <c r="Q26" s="6">
        <v>504304508</v>
      </c>
      <c r="R26" s="6"/>
      <c r="S26" s="6">
        <f t="shared" si="1"/>
        <v>593749708</v>
      </c>
      <c r="T26" s="6"/>
      <c r="U26" s="8">
        <f t="shared" si="2"/>
        <v>3.6650448625816227E-2</v>
      </c>
    </row>
    <row r="27" spans="1:21" x14ac:dyDescent="0.55000000000000004">
      <c r="A27" s="1" t="s">
        <v>132</v>
      </c>
      <c r="C27" s="6">
        <v>0</v>
      </c>
      <c r="D27" s="6"/>
      <c r="E27" s="6">
        <v>0</v>
      </c>
      <c r="F27" s="6"/>
      <c r="G27" s="6">
        <v>0</v>
      </c>
      <c r="H27" s="6"/>
      <c r="I27" s="6">
        <f t="shared" si="3"/>
        <v>0</v>
      </c>
      <c r="J27" s="6"/>
      <c r="K27" s="8">
        <f t="shared" si="0"/>
        <v>0</v>
      </c>
      <c r="L27" s="6"/>
      <c r="M27" s="6">
        <v>0</v>
      </c>
      <c r="N27" s="6"/>
      <c r="O27" s="6">
        <v>0</v>
      </c>
      <c r="P27" s="6"/>
      <c r="Q27" s="6">
        <v>246593062</v>
      </c>
      <c r="R27" s="6"/>
      <c r="S27" s="6">
        <f t="shared" si="1"/>
        <v>246593062</v>
      </c>
      <c r="T27" s="6"/>
      <c r="U27" s="8">
        <f t="shared" si="2"/>
        <v>1.522147502313166E-2</v>
      </c>
    </row>
    <row r="28" spans="1:21" x14ac:dyDescent="0.55000000000000004">
      <c r="A28" s="1" t="s">
        <v>133</v>
      </c>
      <c r="C28" s="6">
        <v>0</v>
      </c>
      <c r="D28" s="6"/>
      <c r="E28" s="6">
        <v>0</v>
      </c>
      <c r="F28" s="6"/>
      <c r="G28" s="6">
        <v>0</v>
      </c>
      <c r="H28" s="6"/>
      <c r="I28" s="6">
        <f t="shared" si="3"/>
        <v>0</v>
      </c>
      <c r="J28" s="6"/>
      <c r="K28" s="8">
        <f t="shared" si="0"/>
        <v>0</v>
      </c>
      <c r="L28" s="6"/>
      <c r="M28" s="6">
        <v>0</v>
      </c>
      <c r="N28" s="6"/>
      <c r="O28" s="6">
        <v>0</v>
      </c>
      <c r="P28" s="6"/>
      <c r="Q28" s="6">
        <v>-367351576</v>
      </c>
      <c r="R28" s="6"/>
      <c r="S28" s="6">
        <f t="shared" si="1"/>
        <v>-367351576</v>
      </c>
      <c r="T28" s="6"/>
      <c r="U28" s="8">
        <f t="shared" si="2"/>
        <v>-2.2675548101154817E-2</v>
      </c>
    </row>
    <row r="29" spans="1:21" x14ac:dyDescent="0.55000000000000004">
      <c r="A29" s="1" t="s">
        <v>109</v>
      </c>
      <c r="C29" s="6">
        <v>0</v>
      </c>
      <c r="D29" s="6"/>
      <c r="E29" s="6">
        <v>0</v>
      </c>
      <c r="F29" s="6"/>
      <c r="G29" s="6">
        <v>0</v>
      </c>
      <c r="H29" s="6"/>
      <c r="I29" s="6">
        <f t="shared" si="3"/>
        <v>0</v>
      </c>
      <c r="J29" s="6"/>
      <c r="K29" s="8">
        <f t="shared" si="0"/>
        <v>0</v>
      </c>
      <c r="L29" s="6"/>
      <c r="M29" s="6">
        <v>163044644</v>
      </c>
      <c r="N29" s="6"/>
      <c r="O29" s="6">
        <v>0</v>
      </c>
      <c r="P29" s="6"/>
      <c r="Q29" s="6">
        <v>321884879</v>
      </c>
      <c r="R29" s="6"/>
      <c r="S29" s="6">
        <f t="shared" si="1"/>
        <v>484929523</v>
      </c>
      <c r="T29" s="6"/>
      <c r="U29" s="8">
        <f t="shared" si="2"/>
        <v>2.9933293996420914E-2</v>
      </c>
    </row>
    <row r="30" spans="1:21" x14ac:dyDescent="0.55000000000000004">
      <c r="A30" s="1" t="s">
        <v>111</v>
      </c>
      <c r="C30" s="6">
        <v>0</v>
      </c>
      <c r="D30" s="6"/>
      <c r="E30" s="6">
        <v>0</v>
      </c>
      <c r="F30" s="6"/>
      <c r="G30" s="6">
        <v>0</v>
      </c>
      <c r="H30" s="6"/>
      <c r="I30" s="6">
        <f t="shared" si="3"/>
        <v>0</v>
      </c>
      <c r="J30" s="6"/>
      <c r="K30" s="8">
        <f t="shared" si="0"/>
        <v>0</v>
      </c>
      <c r="L30" s="6"/>
      <c r="M30" s="6">
        <v>910869</v>
      </c>
      <c r="N30" s="6"/>
      <c r="O30" s="6">
        <v>0</v>
      </c>
      <c r="P30" s="6"/>
      <c r="Q30" s="6">
        <v>8357999</v>
      </c>
      <c r="R30" s="6"/>
      <c r="S30" s="6">
        <f t="shared" si="1"/>
        <v>9268868</v>
      </c>
      <c r="T30" s="6"/>
      <c r="U30" s="8">
        <f t="shared" si="2"/>
        <v>5.7214035792582153E-4</v>
      </c>
    </row>
    <row r="31" spans="1:21" x14ac:dyDescent="0.55000000000000004">
      <c r="A31" s="1" t="s">
        <v>134</v>
      </c>
      <c r="C31" s="6">
        <v>0</v>
      </c>
      <c r="D31" s="6"/>
      <c r="E31" s="6">
        <v>0</v>
      </c>
      <c r="F31" s="6"/>
      <c r="G31" s="6">
        <v>0</v>
      </c>
      <c r="H31" s="6"/>
      <c r="I31" s="6">
        <f t="shared" si="3"/>
        <v>0</v>
      </c>
      <c r="J31" s="6"/>
      <c r="K31" s="8">
        <f t="shared" si="0"/>
        <v>0</v>
      </c>
      <c r="L31" s="6"/>
      <c r="M31" s="6">
        <v>0</v>
      </c>
      <c r="N31" s="6"/>
      <c r="O31" s="6">
        <v>0</v>
      </c>
      <c r="P31" s="6"/>
      <c r="Q31" s="6">
        <v>31593921</v>
      </c>
      <c r="R31" s="6"/>
      <c r="S31" s="6">
        <f t="shared" si="1"/>
        <v>31593921</v>
      </c>
      <c r="T31" s="6"/>
      <c r="U31" s="8">
        <f t="shared" si="2"/>
        <v>1.9502011755070986E-3</v>
      </c>
    </row>
    <row r="32" spans="1:21" x14ac:dyDescent="0.55000000000000004">
      <c r="A32" s="1" t="s">
        <v>135</v>
      </c>
      <c r="C32" s="6">
        <v>0</v>
      </c>
      <c r="D32" s="6"/>
      <c r="E32" s="6">
        <v>0</v>
      </c>
      <c r="F32" s="6"/>
      <c r="G32" s="6">
        <v>0</v>
      </c>
      <c r="H32" s="6"/>
      <c r="I32" s="6">
        <f t="shared" si="3"/>
        <v>0</v>
      </c>
      <c r="J32" s="6"/>
      <c r="K32" s="8">
        <f t="shared" si="0"/>
        <v>0</v>
      </c>
      <c r="L32" s="6"/>
      <c r="M32" s="6">
        <v>0</v>
      </c>
      <c r="N32" s="6"/>
      <c r="O32" s="6">
        <v>0</v>
      </c>
      <c r="P32" s="6"/>
      <c r="Q32" s="6">
        <v>-97643018</v>
      </c>
      <c r="R32" s="6"/>
      <c r="S32" s="6">
        <f t="shared" si="1"/>
        <v>-97643018</v>
      </c>
      <c r="T32" s="6"/>
      <c r="U32" s="8">
        <f t="shared" si="2"/>
        <v>-6.0272205049718515E-3</v>
      </c>
    </row>
    <row r="33" spans="1:21" x14ac:dyDescent="0.55000000000000004">
      <c r="A33" s="1" t="s">
        <v>136</v>
      </c>
      <c r="C33" s="6">
        <v>0</v>
      </c>
      <c r="D33" s="6"/>
      <c r="E33" s="6">
        <v>0</v>
      </c>
      <c r="F33" s="6"/>
      <c r="G33" s="6">
        <v>0</v>
      </c>
      <c r="H33" s="6"/>
      <c r="I33" s="6">
        <f t="shared" si="3"/>
        <v>0</v>
      </c>
      <c r="J33" s="6"/>
      <c r="K33" s="8">
        <f t="shared" si="0"/>
        <v>0</v>
      </c>
      <c r="L33" s="6"/>
      <c r="M33" s="6">
        <v>0</v>
      </c>
      <c r="N33" s="6"/>
      <c r="O33" s="6">
        <v>0</v>
      </c>
      <c r="P33" s="6"/>
      <c r="Q33" s="6">
        <v>52206950</v>
      </c>
      <c r="R33" s="6"/>
      <c r="S33" s="6">
        <f t="shared" si="1"/>
        <v>52206950</v>
      </c>
      <c r="T33" s="6"/>
      <c r="U33" s="8">
        <f t="shared" si="2"/>
        <v>3.2225837134821069E-3</v>
      </c>
    </row>
    <row r="34" spans="1:21" x14ac:dyDescent="0.55000000000000004">
      <c r="A34" s="1" t="s">
        <v>137</v>
      </c>
      <c r="C34" s="6">
        <v>0</v>
      </c>
      <c r="D34" s="6"/>
      <c r="E34" s="6">
        <v>0</v>
      </c>
      <c r="F34" s="6"/>
      <c r="G34" s="6">
        <v>0</v>
      </c>
      <c r="H34" s="6"/>
      <c r="I34" s="6">
        <f t="shared" si="3"/>
        <v>0</v>
      </c>
      <c r="J34" s="6"/>
      <c r="K34" s="8">
        <f t="shared" si="0"/>
        <v>0</v>
      </c>
      <c r="L34" s="6"/>
      <c r="M34" s="6">
        <v>0</v>
      </c>
      <c r="N34" s="6"/>
      <c r="O34" s="6">
        <v>0</v>
      </c>
      <c r="P34" s="6"/>
      <c r="Q34" s="6">
        <v>160362370</v>
      </c>
      <c r="R34" s="6"/>
      <c r="S34" s="6">
        <f t="shared" si="1"/>
        <v>160362370</v>
      </c>
      <c r="T34" s="6"/>
      <c r="U34" s="8">
        <f t="shared" si="2"/>
        <v>9.8987043260981844E-3</v>
      </c>
    </row>
    <row r="35" spans="1:21" x14ac:dyDescent="0.55000000000000004">
      <c r="A35" s="1" t="s">
        <v>114</v>
      </c>
      <c r="C35" s="6">
        <v>0</v>
      </c>
      <c r="D35" s="6"/>
      <c r="E35" s="6">
        <v>0</v>
      </c>
      <c r="F35" s="6"/>
      <c r="G35" s="6">
        <v>0</v>
      </c>
      <c r="H35" s="6"/>
      <c r="I35" s="6">
        <f t="shared" si="3"/>
        <v>0</v>
      </c>
      <c r="J35" s="6"/>
      <c r="K35" s="8">
        <f t="shared" si="0"/>
        <v>0</v>
      </c>
      <c r="L35" s="6"/>
      <c r="M35" s="6">
        <v>9913106</v>
      </c>
      <c r="N35" s="6"/>
      <c r="O35" s="6">
        <v>0</v>
      </c>
      <c r="P35" s="6"/>
      <c r="Q35" s="6">
        <v>-120405614</v>
      </c>
      <c r="R35" s="6"/>
      <c r="S35" s="6">
        <f t="shared" si="1"/>
        <v>-110492508</v>
      </c>
      <c r="T35" s="6"/>
      <c r="U35" s="8">
        <f t="shared" si="2"/>
        <v>-6.8203822813359414E-3</v>
      </c>
    </row>
    <row r="36" spans="1:21" x14ac:dyDescent="0.55000000000000004">
      <c r="A36" s="1" t="s">
        <v>116</v>
      </c>
      <c r="C36" s="6">
        <v>0</v>
      </c>
      <c r="D36" s="6"/>
      <c r="E36" s="6">
        <v>0</v>
      </c>
      <c r="F36" s="6"/>
      <c r="G36" s="6">
        <v>0</v>
      </c>
      <c r="H36" s="6"/>
      <c r="I36" s="6">
        <f t="shared" si="3"/>
        <v>0</v>
      </c>
      <c r="J36" s="6"/>
      <c r="K36" s="8">
        <f t="shared" si="0"/>
        <v>0</v>
      </c>
      <c r="L36" s="6"/>
      <c r="M36" s="6">
        <v>204878983</v>
      </c>
      <c r="N36" s="6"/>
      <c r="O36" s="6">
        <v>0</v>
      </c>
      <c r="P36" s="6"/>
      <c r="Q36" s="6">
        <v>305101122</v>
      </c>
      <c r="R36" s="6"/>
      <c r="S36" s="6">
        <f t="shared" si="1"/>
        <v>509980105</v>
      </c>
      <c r="T36" s="6"/>
      <c r="U36" s="8">
        <f t="shared" si="2"/>
        <v>3.1479593819843811E-2</v>
      </c>
    </row>
    <row r="37" spans="1:21" x14ac:dyDescent="0.55000000000000004">
      <c r="A37" s="1" t="s">
        <v>22</v>
      </c>
      <c r="C37" s="6">
        <v>0</v>
      </c>
      <c r="D37" s="6"/>
      <c r="E37" s="6">
        <v>-61501399</v>
      </c>
      <c r="F37" s="6"/>
      <c r="G37" s="6">
        <v>0</v>
      </c>
      <c r="H37" s="6"/>
      <c r="I37" s="6">
        <f t="shared" si="3"/>
        <v>-61501399</v>
      </c>
      <c r="J37" s="6"/>
      <c r="K37" s="8">
        <f t="shared" si="0"/>
        <v>-2.2061604069694679E-2</v>
      </c>
      <c r="L37" s="6"/>
      <c r="M37" s="6">
        <v>0</v>
      </c>
      <c r="N37" s="6"/>
      <c r="O37" s="6">
        <v>-474542404</v>
      </c>
      <c r="P37" s="6"/>
      <c r="Q37" s="6">
        <v>-283093902</v>
      </c>
      <c r="R37" s="6"/>
      <c r="S37" s="6">
        <f t="shared" si="1"/>
        <v>-757636306</v>
      </c>
      <c r="T37" s="6"/>
      <c r="U37" s="8">
        <f t="shared" si="2"/>
        <v>-4.6766693332177915E-2</v>
      </c>
    </row>
    <row r="38" spans="1:21" x14ac:dyDescent="0.55000000000000004">
      <c r="A38" s="1" t="s">
        <v>138</v>
      </c>
      <c r="C38" s="6">
        <v>0</v>
      </c>
      <c r="D38" s="6"/>
      <c r="E38" s="6">
        <v>0</v>
      </c>
      <c r="F38" s="6"/>
      <c r="G38" s="6">
        <v>0</v>
      </c>
      <c r="H38" s="6"/>
      <c r="I38" s="6">
        <f t="shared" si="3"/>
        <v>0</v>
      </c>
      <c r="J38" s="6"/>
      <c r="K38" s="8">
        <f t="shared" si="0"/>
        <v>0</v>
      </c>
      <c r="L38" s="6"/>
      <c r="M38" s="6">
        <v>0</v>
      </c>
      <c r="N38" s="6"/>
      <c r="O38" s="6">
        <v>0</v>
      </c>
      <c r="P38" s="6"/>
      <c r="Q38" s="6">
        <v>0</v>
      </c>
      <c r="R38" s="6"/>
      <c r="S38" s="6">
        <f t="shared" si="1"/>
        <v>0</v>
      </c>
      <c r="T38" s="6"/>
      <c r="U38" s="8">
        <f t="shared" si="2"/>
        <v>0</v>
      </c>
    </row>
    <row r="39" spans="1:21" x14ac:dyDescent="0.55000000000000004">
      <c r="A39" s="1" t="s">
        <v>139</v>
      </c>
      <c r="C39" s="6">
        <v>0</v>
      </c>
      <c r="D39" s="6"/>
      <c r="E39" s="6">
        <v>0</v>
      </c>
      <c r="F39" s="6"/>
      <c r="G39" s="6">
        <v>0</v>
      </c>
      <c r="H39" s="6"/>
      <c r="I39" s="6">
        <f t="shared" si="3"/>
        <v>0</v>
      </c>
      <c r="J39" s="6"/>
      <c r="K39" s="8">
        <f t="shared" si="0"/>
        <v>0</v>
      </c>
      <c r="L39" s="6"/>
      <c r="M39" s="6">
        <v>0</v>
      </c>
      <c r="N39" s="6"/>
      <c r="O39" s="6">
        <v>0</v>
      </c>
      <c r="P39" s="6"/>
      <c r="Q39" s="6">
        <v>80936159</v>
      </c>
      <c r="R39" s="6"/>
      <c r="S39" s="6">
        <f t="shared" si="1"/>
        <v>80936159</v>
      </c>
      <c r="T39" s="6"/>
      <c r="U39" s="8">
        <f t="shared" si="2"/>
        <v>4.9959545199479809E-3</v>
      </c>
    </row>
    <row r="40" spans="1:21" x14ac:dyDescent="0.55000000000000004">
      <c r="A40" s="1" t="s">
        <v>140</v>
      </c>
      <c r="C40" s="6">
        <v>0</v>
      </c>
      <c r="D40" s="6"/>
      <c r="E40" s="6">
        <v>0</v>
      </c>
      <c r="F40" s="6"/>
      <c r="G40" s="6">
        <v>0</v>
      </c>
      <c r="H40" s="6"/>
      <c r="I40" s="6">
        <f t="shared" si="3"/>
        <v>0</v>
      </c>
      <c r="J40" s="6"/>
      <c r="K40" s="8">
        <f t="shared" si="0"/>
        <v>0</v>
      </c>
      <c r="L40" s="6"/>
      <c r="M40" s="6">
        <v>0</v>
      </c>
      <c r="N40" s="6"/>
      <c r="O40" s="6">
        <v>0</v>
      </c>
      <c r="P40" s="6"/>
      <c r="Q40" s="6">
        <v>18134108</v>
      </c>
      <c r="R40" s="6"/>
      <c r="S40" s="6">
        <f t="shared" si="1"/>
        <v>18134108</v>
      </c>
      <c r="T40" s="6"/>
      <c r="U40" s="8">
        <f t="shared" si="2"/>
        <v>1.1193659292359655E-3</v>
      </c>
    </row>
    <row r="41" spans="1:21" x14ac:dyDescent="0.55000000000000004">
      <c r="A41" s="1" t="s">
        <v>119</v>
      </c>
      <c r="C41" s="6">
        <v>0</v>
      </c>
      <c r="D41" s="6"/>
      <c r="E41" s="6">
        <v>0</v>
      </c>
      <c r="F41" s="6"/>
      <c r="G41" s="6">
        <v>0</v>
      </c>
      <c r="H41" s="6"/>
      <c r="I41" s="6">
        <f t="shared" si="3"/>
        <v>0</v>
      </c>
      <c r="J41" s="6"/>
      <c r="K41" s="8">
        <f t="shared" si="0"/>
        <v>0</v>
      </c>
      <c r="L41" s="6"/>
      <c r="M41" s="6">
        <v>14550000</v>
      </c>
      <c r="N41" s="6"/>
      <c r="O41" s="6">
        <v>0</v>
      </c>
      <c r="P41" s="6"/>
      <c r="Q41" s="6">
        <v>173606526</v>
      </c>
      <c r="R41" s="6"/>
      <c r="S41" s="6">
        <f t="shared" si="1"/>
        <v>188156526</v>
      </c>
      <c r="T41" s="6"/>
      <c r="U41" s="8">
        <f t="shared" si="2"/>
        <v>1.1614357020913358E-2</v>
      </c>
    </row>
    <row r="42" spans="1:21" x14ac:dyDescent="0.55000000000000004">
      <c r="A42" s="1" t="s">
        <v>141</v>
      </c>
      <c r="C42" s="6">
        <v>0</v>
      </c>
      <c r="D42" s="6"/>
      <c r="E42" s="6">
        <v>0</v>
      </c>
      <c r="F42" s="6"/>
      <c r="G42" s="6">
        <v>0</v>
      </c>
      <c r="H42" s="6"/>
      <c r="I42" s="6">
        <f t="shared" si="3"/>
        <v>0</v>
      </c>
      <c r="J42" s="6"/>
      <c r="K42" s="8">
        <f t="shared" si="0"/>
        <v>0</v>
      </c>
      <c r="L42" s="6"/>
      <c r="M42" s="6">
        <v>0</v>
      </c>
      <c r="N42" s="6"/>
      <c r="O42" s="6">
        <v>0</v>
      </c>
      <c r="P42" s="6"/>
      <c r="Q42" s="6">
        <v>40705280</v>
      </c>
      <c r="R42" s="6"/>
      <c r="S42" s="6">
        <f t="shared" si="1"/>
        <v>40705280</v>
      </c>
      <c r="T42" s="6"/>
      <c r="U42" s="8">
        <f t="shared" si="2"/>
        <v>2.5126189593670752E-3</v>
      </c>
    </row>
    <row r="43" spans="1:21" x14ac:dyDescent="0.55000000000000004">
      <c r="A43" s="1" t="s">
        <v>142</v>
      </c>
      <c r="C43" s="6">
        <v>0</v>
      </c>
      <c r="D43" s="6"/>
      <c r="E43" s="6">
        <v>0</v>
      </c>
      <c r="F43" s="6"/>
      <c r="G43" s="6">
        <v>0</v>
      </c>
      <c r="H43" s="6"/>
      <c r="I43" s="6">
        <f t="shared" si="3"/>
        <v>0</v>
      </c>
      <c r="J43" s="6"/>
      <c r="K43" s="8">
        <f t="shared" si="0"/>
        <v>0</v>
      </c>
      <c r="L43" s="6"/>
      <c r="M43" s="6">
        <v>0</v>
      </c>
      <c r="N43" s="6"/>
      <c r="O43" s="6">
        <v>0</v>
      </c>
      <c r="P43" s="6"/>
      <c r="Q43" s="6">
        <v>10076757</v>
      </c>
      <c r="R43" s="6"/>
      <c r="S43" s="6">
        <f t="shared" si="1"/>
        <v>10076757</v>
      </c>
      <c r="T43" s="6"/>
      <c r="U43" s="8">
        <f t="shared" si="2"/>
        <v>6.2200900441256989E-4</v>
      </c>
    </row>
    <row r="44" spans="1:21" x14ac:dyDescent="0.55000000000000004">
      <c r="A44" s="1" t="s">
        <v>143</v>
      </c>
      <c r="C44" s="6">
        <v>0</v>
      </c>
      <c r="D44" s="6"/>
      <c r="E44" s="6">
        <v>0</v>
      </c>
      <c r="F44" s="6"/>
      <c r="G44" s="6">
        <v>0</v>
      </c>
      <c r="H44" s="6"/>
      <c r="I44" s="6">
        <f t="shared" si="3"/>
        <v>0</v>
      </c>
      <c r="J44" s="6"/>
      <c r="K44" s="8">
        <f t="shared" si="0"/>
        <v>0</v>
      </c>
      <c r="L44" s="6"/>
      <c r="M44" s="6">
        <v>0</v>
      </c>
      <c r="N44" s="6"/>
      <c r="O44" s="6">
        <v>0</v>
      </c>
      <c r="P44" s="6"/>
      <c r="Q44" s="6">
        <v>324719284</v>
      </c>
      <c r="R44" s="6"/>
      <c r="S44" s="6">
        <f t="shared" si="1"/>
        <v>324719284</v>
      </c>
      <c r="T44" s="6"/>
      <c r="U44" s="8">
        <f t="shared" si="2"/>
        <v>2.0043980276035489E-2</v>
      </c>
    </row>
    <row r="45" spans="1:21" x14ac:dyDescent="0.55000000000000004">
      <c r="A45" s="1" t="s">
        <v>144</v>
      </c>
      <c r="C45" s="6">
        <v>0</v>
      </c>
      <c r="D45" s="6"/>
      <c r="E45" s="6">
        <v>0</v>
      </c>
      <c r="F45" s="6"/>
      <c r="G45" s="6">
        <v>0</v>
      </c>
      <c r="H45" s="6"/>
      <c r="I45" s="6">
        <f t="shared" si="3"/>
        <v>0</v>
      </c>
      <c r="J45" s="6"/>
      <c r="K45" s="8">
        <f t="shared" si="0"/>
        <v>0</v>
      </c>
      <c r="L45" s="6"/>
      <c r="M45" s="6">
        <v>0</v>
      </c>
      <c r="N45" s="6"/>
      <c r="O45" s="6">
        <v>0</v>
      </c>
      <c r="P45" s="6"/>
      <c r="Q45" s="6">
        <v>5652919</v>
      </c>
      <c r="R45" s="6"/>
      <c r="S45" s="6">
        <f t="shared" si="1"/>
        <v>5652919</v>
      </c>
      <c r="T45" s="6"/>
      <c r="U45" s="8">
        <f t="shared" si="2"/>
        <v>3.4893830616486042E-4</v>
      </c>
    </row>
    <row r="46" spans="1:21" x14ac:dyDescent="0.55000000000000004">
      <c r="A46" s="1" t="s">
        <v>145</v>
      </c>
      <c r="C46" s="6">
        <v>0</v>
      </c>
      <c r="D46" s="6"/>
      <c r="E46" s="6">
        <v>0</v>
      </c>
      <c r="F46" s="6"/>
      <c r="G46" s="6">
        <v>0</v>
      </c>
      <c r="H46" s="6"/>
      <c r="I46" s="6">
        <f t="shared" si="3"/>
        <v>0</v>
      </c>
      <c r="J46" s="6"/>
      <c r="K46" s="8">
        <f t="shared" si="0"/>
        <v>0</v>
      </c>
      <c r="L46" s="6"/>
      <c r="M46" s="6">
        <v>0</v>
      </c>
      <c r="N46" s="6"/>
      <c r="O46" s="6">
        <v>0</v>
      </c>
      <c r="P46" s="6"/>
      <c r="Q46" s="6">
        <v>134183816</v>
      </c>
      <c r="R46" s="6"/>
      <c r="S46" s="6">
        <f t="shared" si="1"/>
        <v>134183816</v>
      </c>
      <c r="T46" s="6"/>
      <c r="U46" s="8">
        <f t="shared" si="2"/>
        <v>8.2827780602866049E-3</v>
      </c>
    </row>
    <row r="47" spans="1:21" x14ac:dyDescent="0.55000000000000004">
      <c r="A47" s="1" t="s">
        <v>146</v>
      </c>
      <c r="C47" s="6">
        <v>0</v>
      </c>
      <c r="D47" s="6"/>
      <c r="E47" s="6">
        <v>0</v>
      </c>
      <c r="F47" s="6"/>
      <c r="G47" s="6">
        <v>0</v>
      </c>
      <c r="H47" s="6"/>
      <c r="I47" s="6">
        <f t="shared" si="3"/>
        <v>0</v>
      </c>
      <c r="J47" s="6"/>
      <c r="K47" s="8">
        <f t="shared" si="0"/>
        <v>0</v>
      </c>
      <c r="L47" s="6"/>
      <c r="M47" s="6">
        <v>0</v>
      </c>
      <c r="N47" s="6"/>
      <c r="O47" s="6">
        <v>0</v>
      </c>
      <c r="P47" s="6"/>
      <c r="Q47" s="6">
        <v>3987332</v>
      </c>
      <c r="R47" s="6"/>
      <c r="S47" s="6">
        <f t="shared" si="1"/>
        <v>3987332</v>
      </c>
      <c r="T47" s="6"/>
      <c r="U47" s="8">
        <f t="shared" si="2"/>
        <v>2.4612644798146675E-4</v>
      </c>
    </row>
    <row r="48" spans="1:21" x14ac:dyDescent="0.55000000000000004">
      <c r="A48" s="1" t="s">
        <v>147</v>
      </c>
      <c r="C48" s="6">
        <v>0</v>
      </c>
      <c r="D48" s="6"/>
      <c r="E48" s="6">
        <v>0</v>
      </c>
      <c r="F48" s="6"/>
      <c r="G48" s="6">
        <v>0</v>
      </c>
      <c r="H48" s="6"/>
      <c r="I48" s="6">
        <f t="shared" si="3"/>
        <v>0</v>
      </c>
      <c r="J48" s="6"/>
      <c r="K48" s="8">
        <f t="shared" si="0"/>
        <v>0</v>
      </c>
      <c r="L48" s="6"/>
      <c r="M48" s="6">
        <v>0</v>
      </c>
      <c r="N48" s="6"/>
      <c r="O48" s="6">
        <v>0</v>
      </c>
      <c r="P48" s="6"/>
      <c r="Q48" s="6">
        <v>5294208</v>
      </c>
      <c r="R48" s="6"/>
      <c r="S48" s="6">
        <f t="shared" si="1"/>
        <v>5294208</v>
      </c>
      <c r="T48" s="6"/>
      <c r="U48" s="8">
        <f t="shared" si="2"/>
        <v>3.2679611577743345E-4</v>
      </c>
    </row>
    <row r="49" spans="1:21" x14ac:dyDescent="0.55000000000000004">
      <c r="A49" s="1" t="s">
        <v>20</v>
      </c>
      <c r="C49" s="6">
        <v>0</v>
      </c>
      <c r="D49" s="6"/>
      <c r="E49" s="6">
        <v>-72955099</v>
      </c>
      <c r="F49" s="6"/>
      <c r="G49" s="6">
        <v>0</v>
      </c>
      <c r="H49" s="6"/>
      <c r="I49" s="6">
        <f t="shared" si="3"/>
        <v>-72955099</v>
      </c>
      <c r="J49" s="6"/>
      <c r="K49" s="8">
        <f t="shared" si="0"/>
        <v>-2.6170242224951307E-2</v>
      </c>
      <c r="L49" s="6"/>
      <c r="M49" s="6">
        <v>16515000</v>
      </c>
      <c r="N49" s="6"/>
      <c r="O49" s="6">
        <v>-118758684</v>
      </c>
      <c r="P49" s="6"/>
      <c r="Q49" s="6">
        <v>43264882</v>
      </c>
      <c r="R49" s="6"/>
      <c r="S49" s="6">
        <f t="shared" si="1"/>
        <v>-58978802</v>
      </c>
      <c r="T49" s="6"/>
      <c r="U49" s="8">
        <f t="shared" si="2"/>
        <v>-3.640590510763144E-3</v>
      </c>
    </row>
    <row r="50" spans="1:21" x14ac:dyDescent="0.55000000000000004">
      <c r="A50" s="1" t="s">
        <v>121</v>
      </c>
      <c r="C50" s="6">
        <v>0</v>
      </c>
      <c r="D50" s="6"/>
      <c r="E50" s="6">
        <v>0</v>
      </c>
      <c r="F50" s="6"/>
      <c r="G50" s="6">
        <v>0</v>
      </c>
      <c r="H50" s="6"/>
      <c r="I50" s="6">
        <f t="shared" si="3"/>
        <v>0</v>
      </c>
      <c r="J50" s="6"/>
      <c r="K50" s="8">
        <f t="shared" si="0"/>
        <v>0</v>
      </c>
      <c r="L50" s="6"/>
      <c r="M50" s="6">
        <v>1609245</v>
      </c>
      <c r="N50" s="6"/>
      <c r="O50" s="6">
        <v>0</v>
      </c>
      <c r="P50" s="6"/>
      <c r="Q50" s="6">
        <v>22154780</v>
      </c>
      <c r="R50" s="6"/>
      <c r="S50" s="6">
        <f t="shared" si="1"/>
        <v>23764025</v>
      </c>
      <c r="T50" s="6"/>
      <c r="U50" s="8">
        <f t="shared" si="2"/>
        <v>1.466884388606912E-3</v>
      </c>
    </row>
    <row r="51" spans="1:21" x14ac:dyDescent="0.55000000000000004">
      <c r="A51" s="1" t="s">
        <v>148</v>
      </c>
      <c r="C51" s="6">
        <v>0</v>
      </c>
      <c r="D51" s="6"/>
      <c r="E51" s="6">
        <v>0</v>
      </c>
      <c r="F51" s="6"/>
      <c r="G51" s="6">
        <v>0</v>
      </c>
      <c r="H51" s="6"/>
      <c r="I51" s="6">
        <f t="shared" si="3"/>
        <v>0</v>
      </c>
      <c r="J51" s="6"/>
      <c r="K51" s="8">
        <f t="shared" si="0"/>
        <v>0</v>
      </c>
      <c r="L51" s="6"/>
      <c r="M51" s="6">
        <v>0</v>
      </c>
      <c r="N51" s="6"/>
      <c r="O51" s="6">
        <v>0</v>
      </c>
      <c r="P51" s="6"/>
      <c r="Q51" s="6">
        <v>74343326</v>
      </c>
      <c r="R51" s="6"/>
      <c r="S51" s="6">
        <f t="shared" si="1"/>
        <v>74343326</v>
      </c>
      <c r="T51" s="6"/>
      <c r="U51" s="8">
        <f t="shared" si="2"/>
        <v>4.5889980466909267E-3</v>
      </c>
    </row>
    <row r="52" spans="1:21" x14ac:dyDescent="0.55000000000000004">
      <c r="A52" s="1" t="s">
        <v>19</v>
      </c>
      <c r="C52" s="6">
        <v>0</v>
      </c>
      <c r="D52" s="6"/>
      <c r="E52" s="6">
        <v>2150541876</v>
      </c>
      <c r="F52" s="6"/>
      <c r="G52" s="6">
        <v>0</v>
      </c>
      <c r="H52" s="6"/>
      <c r="I52" s="6">
        <f t="shared" si="3"/>
        <v>2150541876</v>
      </c>
      <c r="J52" s="6"/>
      <c r="K52" s="8">
        <f t="shared" si="0"/>
        <v>0.77143616527504399</v>
      </c>
      <c r="L52" s="6"/>
      <c r="M52" s="6">
        <v>0</v>
      </c>
      <c r="N52" s="6"/>
      <c r="O52" s="6">
        <v>3623534287</v>
      </c>
      <c r="P52" s="6"/>
      <c r="Q52" s="6">
        <v>1531569376</v>
      </c>
      <c r="R52" s="6"/>
      <c r="S52" s="6">
        <f t="shared" si="1"/>
        <v>5155103663</v>
      </c>
      <c r="T52" s="6"/>
      <c r="U52" s="8">
        <f t="shared" si="2"/>
        <v>0.31820960821683231</v>
      </c>
    </row>
    <row r="53" spans="1:21" x14ac:dyDescent="0.55000000000000004">
      <c r="A53" s="1" t="s">
        <v>149</v>
      </c>
      <c r="C53" s="6">
        <v>0</v>
      </c>
      <c r="D53" s="6"/>
      <c r="E53" s="6">
        <v>0</v>
      </c>
      <c r="F53" s="6"/>
      <c r="G53" s="6">
        <v>0</v>
      </c>
      <c r="H53" s="6"/>
      <c r="I53" s="6">
        <f t="shared" si="3"/>
        <v>0</v>
      </c>
      <c r="J53" s="6"/>
      <c r="K53" s="8">
        <f t="shared" si="0"/>
        <v>0</v>
      </c>
      <c r="L53" s="6"/>
      <c r="M53" s="6">
        <v>0</v>
      </c>
      <c r="N53" s="6"/>
      <c r="O53" s="6">
        <v>0</v>
      </c>
      <c r="P53" s="6"/>
      <c r="Q53" s="6">
        <v>84328040</v>
      </c>
      <c r="R53" s="6"/>
      <c r="S53" s="6">
        <f t="shared" si="1"/>
        <v>84328040</v>
      </c>
      <c r="T53" s="6"/>
      <c r="U53" s="8">
        <f t="shared" si="2"/>
        <v>5.2053255034792811E-3</v>
      </c>
    </row>
    <row r="54" spans="1:21" x14ac:dyDescent="0.55000000000000004">
      <c r="A54" s="1" t="s">
        <v>150</v>
      </c>
      <c r="C54" s="6">
        <v>0</v>
      </c>
      <c r="D54" s="6"/>
      <c r="E54" s="6">
        <v>0</v>
      </c>
      <c r="F54" s="6"/>
      <c r="G54" s="6">
        <v>0</v>
      </c>
      <c r="H54" s="6"/>
      <c r="I54" s="6">
        <f t="shared" si="3"/>
        <v>0</v>
      </c>
      <c r="J54" s="6"/>
      <c r="K54" s="8">
        <f t="shared" si="0"/>
        <v>0</v>
      </c>
      <c r="L54" s="6"/>
      <c r="M54" s="6">
        <v>0</v>
      </c>
      <c r="N54" s="6"/>
      <c r="O54" s="6">
        <v>0</v>
      </c>
      <c r="P54" s="6"/>
      <c r="Q54" s="6">
        <v>5331975</v>
      </c>
      <c r="R54" s="6"/>
      <c r="S54" s="6">
        <f t="shared" si="1"/>
        <v>5331975</v>
      </c>
      <c r="T54" s="6"/>
      <c r="U54" s="8">
        <f t="shared" si="2"/>
        <v>3.2912736322833946E-4</v>
      </c>
    </row>
    <row r="55" spans="1:21" x14ac:dyDescent="0.55000000000000004">
      <c r="A55" s="1" t="s">
        <v>16</v>
      </c>
      <c r="C55" s="6">
        <v>0</v>
      </c>
      <c r="D55" s="6"/>
      <c r="E55" s="6">
        <v>1849042442</v>
      </c>
      <c r="F55" s="6"/>
      <c r="G55" s="6">
        <v>0</v>
      </c>
      <c r="H55" s="6"/>
      <c r="I55" s="6">
        <f t="shared" si="3"/>
        <v>1849042442</v>
      </c>
      <c r="J55" s="6"/>
      <c r="K55" s="8">
        <f t="shared" si="0"/>
        <v>0.66328315984267916</v>
      </c>
      <c r="L55" s="6"/>
      <c r="M55" s="6">
        <v>0</v>
      </c>
      <c r="N55" s="6"/>
      <c r="O55" s="6">
        <v>4156829527</v>
      </c>
      <c r="P55" s="6"/>
      <c r="Q55" s="6">
        <v>1097951876</v>
      </c>
      <c r="R55" s="6"/>
      <c r="S55" s="6">
        <f t="shared" si="1"/>
        <v>5254781403</v>
      </c>
      <c r="T55" s="6"/>
      <c r="U55" s="8">
        <f t="shared" si="2"/>
        <v>0.32436242621368333</v>
      </c>
    </row>
    <row r="56" spans="1:21" x14ac:dyDescent="0.55000000000000004">
      <c r="A56" s="1" t="s">
        <v>151</v>
      </c>
      <c r="C56" s="6">
        <v>0</v>
      </c>
      <c r="D56" s="6"/>
      <c r="E56" s="6">
        <v>0</v>
      </c>
      <c r="F56" s="6"/>
      <c r="G56" s="6">
        <v>0</v>
      </c>
      <c r="H56" s="6"/>
      <c r="I56" s="6">
        <f t="shared" si="3"/>
        <v>0</v>
      </c>
      <c r="J56" s="6"/>
      <c r="K56" s="8">
        <f t="shared" si="0"/>
        <v>0</v>
      </c>
      <c r="L56" s="6"/>
      <c r="M56" s="6">
        <v>0</v>
      </c>
      <c r="N56" s="6"/>
      <c r="O56" s="6">
        <v>0</v>
      </c>
      <c r="P56" s="6"/>
      <c r="Q56" s="6">
        <v>559613</v>
      </c>
      <c r="R56" s="6"/>
      <c r="S56" s="6">
        <f t="shared" si="1"/>
        <v>559613</v>
      </c>
      <c r="T56" s="6"/>
      <c r="U56" s="8">
        <f t="shared" si="2"/>
        <v>3.454328857849122E-5</v>
      </c>
    </row>
    <row r="57" spans="1:21" x14ac:dyDescent="0.55000000000000004">
      <c r="A57" s="1" t="s">
        <v>152</v>
      </c>
      <c r="C57" s="6">
        <v>0</v>
      </c>
      <c r="D57" s="6"/>
      <c r="E57" s="6">
        <v>0</v>
      </c>
      <c r="F57" s="6"/>
      <c r="G57" s="6">
        <v>0</v>
      </c>
      <c r="H57" s="6"/>
      <c r="I57" s="6">
        <f t="shared" si="3"/>
        <v>0</v>
      </c>
      <c r="J57" s="6"/>
      <c r="K57" s="8">
        <f t="shared" si="0"/>
        <v>0</v>
      </c>
      <c r="L57" s="6"/>
      <c r="M57" s="6">
        <v>0</v>
      </c>
      <c r="N57" s="6"/>
      <c r="O57" s="6">
        <v>0</v>
      </c>
      <c r="P57" s="6"/>
      <c r="Q57" s="6">
        <v>5498564</v>
      </c>
      <c r="R57" s="6"/>
      <c r="S57" s="6">
        <f t="shared" si="1"/>
        <v>5498564</v>
      </c>
      <c r="T57" s="6"/>
      <c r="U57" s="8">
        <f t="shared" si="2"/>
        <v>3.3941041937786116E-4</v>
      </c>
    </row>
    <row r="58" spans="1:21" x14ac:dyDescent="0.55000000000000004">
      <c r="A58" s="1" t="s">
        <v>18</v>
      </c>
      <c r="C58" s="6">
        <v>83379800</v>
      </c>
      <c r="D58" s="6"/>
      <c r="E58" s="6">
        <v>-250087027</v>
      </c>
      <c r="F58" s="6"/>
      <c r="G58" s="6">
        <v>0</v>
      </c>
      <c r="H58" s="6"/>
      <c r="I58" s="6">
        <f t="shared" si="3"/>
        <v>-166707227</v>
      </c>
      <c r="J58" s="6"/>
      <c r="K58" s="8">
        <f t="shared" si="0"/>
        <v>-5.9800734575659237E-2</v>
      </c>
      <c r="L58" s="6"/>
      <c r="M58" s="6">
        <v>83379800</v>
      </c>
      <c r="N58" s="6"/>
      <c r="O58" s="6">
        <v>-322957567</v>
      </c>
      <c r="P58" s="6"/>
      <c r="Q58" s="6">
        <v>0</v>
      </c>
      <c r="R58" s="6"/>
      <c r="S58" s="6">
        <f t="shared" si="1"/>
        <v>-239577767</v>
      </c>
      <c r="T58" s="6"/>
      <c r="U58" s="8">
        <f t="shared" si="2"/>
        <v>-1.4788441195025011E-2</v>
      </c>
    </row>
    <row r="59" spans="1:21" x14ac:dyDescent="0.55000000000000004">
      <c r="A59" s="1" t="s">
        <v>30</v>
      </c>
      <c r="C59" s="6">
        <v>0</v>
      </c>
      <c r="D59" s="6"/>
      <c r="E59" s="6">
        <v>60129193</v>
      </c>
      <c r="F59" s="6"/>
      <c r="G59" s="6">
        <v>0</v>
      </c>
      <c r="H59" s="6"/>
      <c r="I59" s="6">
        <f t="shared" si="3"/>
        <v>60129193</v>
      </c>
      <c r="J59" s="6"/>
      <c r="K59" s="8">
        <f t="shared" si="0"/>
        <v>2.1569370299954586E-2</v>
      </c>
      <c r="L59" s="6"/>
      <c r="M59" s="6">
        <v>0</v>
      </c>
      <c r="N59" s="6"/>
      <c r="O59" s="6">
        <v>-53240114</v>
      </c>
      <c r="P59" s="6"/>
      <c r="Q59" s="6">
        <v>0</v>
      </c>
      <c r="R59" s="6"/>
      <c r="S59" s="6">
        <f t="shared" si="1"/>
        <v>-53240114</v>
      </c>
      <c r="T59" s="6"/>
      <c r="U59" s="8">
        <f t="shared" si="2"/>
        <v>-3.2863579328103005E-3</v>
      </c>
    </row>
    <row r="60" spans="1:21" x14ac:dyDescent="0.55000000000000004">
      <c r="A60" s="1" t="s">
        <v>21</v>
      </c>
      <c r="C60" s="6">
        <v>0</v>
      </c>
      <c r="D60" s="6"/>
      <c r="E60" s="6">
        <v>-273747169</v>
      </c>
      <c r="F60" s="6"/>
      <c r="G60" s="6">
        <v>0</v>
      </c>
      <c r="H60" s="6"/>
      <c r="I60" s="6">
        <f t="shared" si="3"/>
        <v>-273747169</v>
      </c>
      <c r="J60" s="6"/>
      <c r="K60" s="8">
        <f t="shared" si="0"/>
        <v>-9.8197793153905283E-2</v>
      </c>
      <c r="L60" s="6"/>
      <c r="M60" s="6">
        <v>0</v>
      </c>
      <c r="N60" s="6"/>
      <c r="O60" s="6">
        <v>-202952078</v>
      </c>
      <c r="P60" s="6"/>
      <c r="Q60" s="6">
        <v>0</v>
      </c>
      <c r="R60" s="6"/>
      <c r="S60" s="6">
        <f t="shared" si="1"/>
        <v>-202952078</v>
      </c>
      <c r="T60" s="6"/>
      <c r="U60" s="8">
        <f t="shared" si="2"/>
        <v>-1.2527643564317591E-2</v>
      </c>
    </row>
    <row r="61" spans="1:21" x14ac:dyDescent="0.55000000000000004">
      <c r="A61" s="1" t="s">
        <v>29</v>
      </c>
      <c r="C61" s="6">
        <v>0</v>
      </c>
      <c r="D61" s="6"/>
      <c r="E61" s="6">
        <v>-17003574</v>
      </c>
      <c r="F61" s="6"/>
      <c r="G61" s="6">
        <v>0</v>
      </c>
      <c r="H61" s="6"/>
      <c r="I61" s="6">
        <f t="shared" si="3"/>
        <v>-17003574</v>
      </c>
      <c r="J61" s="6"/>
      <c r="K61" s="8">
        <f t="shared" si="0"/>
        <v>-6.0994729137422484E-3</v>
      </c>
      <c r="L61" s="6"/>
      <c r="M61" s="6">
        <v>0</v>
      </c>
      <c r="N61" s="6"/>
      <c r="O61" s="6">
        <v>-22806716</v>
      </c>
      <c r="P61" s="6"/>
      <c r="Q61" s="6">
        <v>0</v>
      </c>
      <c r="R61" s="6"/>
      <c r="S61" s="6">
        <f t="shared" si="1"/>
        <v>-22806716</v>
      </c>
      <c r="T61" s="6"/>
      <c r="U61" s="8">
        <f t="shared" si="2"/>
        <v>-1.407792478580185E-3</v>
      </c>
    </row>
    <row r="62" spans="1:21" ht="24.75" thickBot="1" x14ac:dyDescent="0.6">
      <c r="C62" s="7">
        <f>SUM(C8:C61)</f>
        <v>83379800</v>
      </c>
      <c r="D62" s="6"/>
      <c r="E62" s="7">
        <f>SUM(E8:E61)</f>
        <v>2383207463</v>
      </c>
      <c r="F62" s="6"/>
      <c r="G62" s="7">
        <f>SUM(G8:G61)</f>
        <v>321124764</v>
      </c>
      <c r="H62" s="6"/>
      <c r="I62" s="7">
        <f>SUM(I8:I61)</f>
        <v>2787712027</v>
      </c>
      <c r="J62" s="6"/>
      <c r="K62" s="9">
        <f>SUM(K8:K61)</f>
        <v>1</v>
      </c>
      <c r="L62" s="6"/>
      <c r="M62" s="7">
        <f>SUM(M8:M61)</f>
        <v>1429847177</v>
      </c>
      <c r="N62" s="6"/>
      <c r="O62" s="7">
        <f>SUM(O8:O61)</f>
        <v>8219236977</v>
      </c>
      <c r="P62" s="6"/>
      <c r="Q62" s="7">
        <f>SUM(Q8:Q61)</f>
        <v>6551255276</v>
      </c>
      <c r="R62" s="6"/>
      <c r="S62" s="7">
        <f>SUM(S8:S61)</f>
        <v>16200339430</v>
      </c>
      <c r="T62" s="6"/>
      <c r="U62" s="9">
        <f>SUM(U8:U61)</f>
        <v>0.99999999999999989</v>
      </c>
    </row>
    <row r="63" spans="1:21" ht="24.75" thickTop="1" x14ac:dyDescent="0.55000000000000004">
      <c r="C63" s="15"/>
      <c r="E63" s="15"/>
      <c r="G63" s="15"/>
      <c r="M63" s="3"/>
      <c r="O63" s="15"/>
      <c r="Q63" s="15"/>
    </row>
  </sheetData>
  <mergeCells count="16">
    <mergeCell ref="A2:U2"/>
    <mergeCell ref="A4:U4"/>
    <mergeCell ref="A3:U3"/>
    <mergeCell ref="S7"/>
    <mergeCell ref="U7"/>
    <mergeCell ref="M6:U6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20"/>
  <sheetViews>
    <sheetView rightToLeft="1" workbookViewId="0">
      <selection activeCell="M21" sqref="M21"/>
    </sheetView>
  </sheetViews>
  <sheetFormatPr defaultRowHeight="24" x14ac:dyDescent="0.55000000000000004"/>
  <cols>
    <col min="1" max="1" width="30.140625" style="1" bestFit="1" customWidth="1"/>
    <col min="2" max="2" width="1" style="1" customWidth="1"/>
    <col min="3" max="3" width="18.140625" style="1" bestFit="1" customWidth="1"/>
    <col min="4" max="4" width="1" style="1" customWidth="1"/>
    <col min="5" max="5" width="19.42578125" style="1" bestFit="1" customWidth="1"/>
    <col min="6" max="6" width="1" style="1" customWidth="1"/>
    <col min="7" max="7" width="14.140625" style="1" bestFit="1" customWidth="1"/>
    <col min="8" max="8" width="1" style="1" customWidth="1"/>
    <col min="9" max="9" width="13.85546875" style="1" bestFit="1" customWidth="1"/>
    <col min="10" max="10" width="1" style="1" customWidth="1"/>
    <col min="11" max="11" width="18.140625" style="1" bestFit="1" customWidth="1"/>
    <col min="12" max="12" width="1" style="1" customWidth="1"/>
    <col min="13" max="13" width="19.42578125" style="1" bestFit="1" customWidth="1"/>
    <col min="14" max="14" width="1" style="1" customWidth="1"/>
    <col min="15" max="15" width="15.5703125" style="1" bestFit="1" customWidth="1"/>
    <col min="16" max="16" width="1" style="1" customWidth="1"/>
    <col min="17" max="17" width="15.5703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 x14ac:dyDescent="0.55000000000000004">
      <c r="A2" s="22" t="s">
        <v>0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</row>
    <row r="3" spans="1:17" ht="24.75" x14ac:dyDescent="0.55000000000000004">
      <c r="A3" s="22" t="s">
        <v>79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</row>
    <row r="4" spans="1:17" ht="24.75" x14ac:dyDescent="0.55000000000000004">
      <c r="A4" s="22" t="s">
        <v>2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</row>
    <row r="6" spans="1:17" ht="24.75" x14ac:dyDescent="0.55000000000000004">
      <c r="A6" s="23" t="s">
        <v>83</v>
      </c>
      <c r="C6" s="24" t="s">
        <v>81</v>
      </c>
      <c r="D6" s="24" t="s">
        <v>81</v>
      </c>
      <c r="E6" s="24" t="s">
        <v>81</v>
      </c>
      <c r="F6" s="24" t="s">
        <v>81</v>
      </c>
      <c r="G6" s="24" t="s">
        <v>81</v>
      </c>
      <c r="H6" s="24" t="s">
        <v>81</v>
      </c>
      <c r="I6" s="24" t="s">
        <v>81</v>
      </c>
      <c r="K6" s="24" t="s">
        <v>82</v>
      </c>
      <c r="L6" s="24" t="s">
        <v>82</v>
      </c>
      <c r="M6" s="24" t="s">
        <v>82</v>
      </c>
      <c r="N6" s="24" t="s">
        <v>82</v>
      </c>
      <c r="O6" s="24" t="s">
        <v>82</v>
      </c>
      <c r="P6" s="24" t="s">
        <v>82</v>
      </c>
      <c r="Q6" s="24" t="s">
        <v>82</v>
      </c>
    </row>
    <row r="7" spans="1:17" ht="24.75" x14ac:dyDescent="0.55000000000000004">
      <c r="A7" s="24" t="s">
        <v>83</v>
      </c>
      <c r="C7" s="24" t="s">
        <v>161</v>
      </c>
      <c r="E7" s="24" t="s">
        <v>158</v>
      </c>
      <c r="G7" s="24" t="s">
        <v>159</v>
      </c>
      <c r="I7" s="24" t="s">
        <v>162</v>
      </c>
      <c r="K7" s="24" t="s">
        <v>161</v>
      </c>
      <c r="M7" s="24" t="s">
        <v>158</v>
      </c>
      <c r="O7" s="24" t="s">
        <v>159</v>
      </c>
      <c r="Q7" s="24" t="s">
        <v>162</v>
      </c>
    </row>
    <row r="8" spans="1:17" x14ac:dyDescent="0.55000000000000004">
      <c r="A8" s="1" t="s">
        <v>34</v>
      </c>
      <c r="C8" s="6">
        <v>0</v>
      </c>
      <c r="D8" s="6"/>
      <c r="E8" s="6">
        <v>-95266045</v>
      </c>
      <c r="F8" s="6"/>
      <c r="G8" s="6">
        <v>107348406</v>
      </c>
      <c r="H8" s="6"/>
      <c r="I8" s="6">
        <f>C8+E8+G8</f>
        <v>12082361</v>
      </c>
      <c r="J8" s="6"/>
      <c r="K8" s="6">
        <v>0</v>
      </c>
      <c r="L8" s="6"/>
      <c r="M8" s="6">
        <v>0</v>
      </c>
      <c r="N8" s="6"/>
      <c r="O8" s="6">
        <v>107348406</v>
      </c>
      <c r="P8" s="6"/>
      <c r="Q8" s="6">
        <f>K8+M8+O8</f>
        <v>107348406</v>
      </c>
    </row>
    <row r="9" spans="1:17" x14ac:dyDescent="0.55000000000000004">
      <c r="A9" s="1" t="s">
        <v>153</v>
      </c>
      <c r="C9" s="6">
        <v>0</v>
      </c>
      <c r="D9" s="6"/>
      <c r="E9" s="6">
        <v>0</v>
      </c>
      <c r="F9" s="6"/>
      <c r="G9" s="6">
        <v>0</v>
      </c>
      <c r="H9" s="6"/>
      <c r="I9" s="6">
        <f t="shared" ref="I9:I18" si="0">C9+E9+G9</f>
        <v>0</v>
      </c>
      <c r="J9" s="6"/>
      <c r="K9" s="6">
        <v>0</v>
      </c>
      <c r="L9" s="6"/>
      <c r="M9" s="6">
        <v>0</v>
      </c>
      <c r="N9" s="6"/>
      <c r="O9" s="6">
        <v>9264571</v>
      </c>
      <c r="P9" s="6"/>
      <c r="Q9" s="6">
        <f t="shared" ref="Q9:Q18" si="1">K9+M9+O9</f>
        <v>9264571</v>
      </c>
    </row>
    <row r="10" spans="1:17" x14ac:dyDescent="0.55000000000000004">
      <c r="A10" s="1" t="s">
        <v>154</v>
      </c>
      <c r="C10" s="6">
        <v>0</v>
      </c>
      <c r="D10" s="6"/>
      <c r="E10" s="6">
        <v>0</v>
      </c>
      <c r="F10" s="6"/>
      <c r="G10" s="6">
        <v>0</v>
      </c>
      <c r="H10" s="6"/>
      <c r="I10" s="6">
        <f t="shared" si="0"/>
        <v>0</v>
      </c>
      <c r="J10" s="6"/>
      <c r="K10" s="6">
        <v>0</v>
      </c>
      <c r="L10" s="6"/>
      <c r="M10" s="6">
        <v>0</v>
      </c>
      <c r="N10" s="6"/>
      <c r="O10" s="6">
        <v>479114780</v>
      </c>
      <c r="P10" s="6"/>
      <c r="Q10" s="6">
        <f t="shared" si="1"/>
        <v>479114780</v>
      </c>
    </row>
    <row r="11" spans="1:17" x14ac:dyDescent="0.55000000000000004">
      <c r="A11" s="1" t="s">
        <v>155</v>
      </c>
      <c r="C11" s="6">
        <v>0</v>
      </c>
      <c r="D11" s="6"/>
      <c r="E11" s="6">
        <v>0</v>
      </c>
      <c r="F11" s="6"/>
      <c r="G11" s="6">
        <v>0</v>
      </c>
      <c r="H11" s="6"/>
      <c r="I11" s="6">
        <f t="shared" si="0"/>
        <v>0</v>
      </c>
      <c r="J11" s="6"/>
      <c r="K11" s="6">
        <v>0</v>
      </c>
      <c r="L11" s="6"/>
      <c r="M11" s="6">
        <v>0</v>
      </c>
      <c r="N11" s="6"/>
      <c r="O11" s="6">
        <v>436014422</v>
      </c>
      <c r="P11" s="6"/>
      <c r="Q11" s="6">
        <f t="shared" si="1"/>
        <v>436014422</v>
      </c>
    </row>
    <row r="12" spans="1:17" x14ac:dyDescent="0.55000000000000004">
      <c r="A12" s="1" t="s">
        <v>156</v>
      </c>
      <c r="C12" s="6">
        <v>0</v>
      </c>
      <c r="D12" s="6"/>
      <c r="E12" s="6">
        <v>0</v>
      </c>
      <c r="F12" s="6"/>
      <c r="G12" s="6">
        <v>0</v>
      </c>
      <c r="H12" s="6"/>
      <c r="I12" s="6">
        <f t="shared" si="0"/>
        <v>0</v>
      </c>
      <c r="J12" s="6"/>
      <c r="K12" s="6">
        <v>0</v>
      </c>
      <c r="L12" s="6"/>
      <c r="M12" s="6">
        <v>0</v>
      </c>
      <c r="N12" s="6"/>
      <c r="O12" s="6">
        <v>356646374</v>
      </c>
      <c r="P12" s="6"/>
      <c r="Q12" s="6">
        <f t="shared" si="1"/>
        <v>356646374</v>
      </c>
    </row>
    <row r="13" spans="1:17" x14ac:dyDescent="0.55000000000000004">
      <c r="A13" s="1" t="s">
        <v>44</v>
      </c>
      <c r="C13" s="6">
        <v>0</v>
      </c>
      <c r="D13" s="6"/>
      <c r="E13" s="6">
        <v>29053543</v>
      </c>
      <c r="F13" s="6"/>
      <c r="G13" s="6">
        <v>0</v>
      </c>
      <c r="H13" s="6"/>
      <c r="I13" s="6">
        <f>C13+E13+G13</f>
        <v>29053543</v>
      </c>
      <c r="J13" s="6"/>
      <c r="K13" s="6">
        <v>0</v>
      </c>
      <c r="L13" s="6"/>
      <c r="M13" s="6">
        <v>191520274</v>
      </c>
      <c r="N13" s="6"/>
      <c r="O13" s="6">
        <v>0</v>
      </c>
      <c r="P13" s="6"/>
      <c r="Q13" s="6">
        <f>K13+M13+O13</f>
        <v>191520274</v>
      </c>
    </row>
    <row r="14" spans="1:17" x14ac:dyDescent="0.55000000000000004">
      <c r="A14" s="1" t="s">
        <v>56</v>
      </c>
      <c r="C14" s="6">
        <v>0</v>
      </c>
      <c r="D14" s="6"/>
      <c r="E14" s="6">
        <v>23314714</v>
      </c>
      <c r="F14" s="6"/>
      <c r="G14" s="6">
        <v>0</v>
      </c>
      <c r="H14" s="6"/>
      <c r="I14" s="6">
        <f t="shared" si="0"/>
        <v>23314714</v>
      </c>
      <c r="J14" s="6"/>
      <c r="K14" s="6">
        <v>0</v>
      </c>
      <c r="L14" s="6"/>
      <c r="M14" s="6">
        <v>196677780</v>
      </c>
      <c r="N14" s="6"/>
      <c r="O14" s="6">
        <v>0</v>
      </c>
      <c r="P14" s="6"/>
      <c r="Q14" s="6">
        <f t="shared" si="1"/>
        <v>196677780</v>
      </c>
    </row>
    <row r="15" spans="1:17" x14ac:dyDescent="0.55000000000000004">
      <c r="A15" s="1" t="s">
        <v>33</v>
      </c>
      <c r="C15" s="6">
        <v>0</v>
      </c>
      <c r="D15" s="6"/>
      <c r="E15" s="6">
        <v>20883806</v>
      </c>
      <c r="F15" s="6"/>
      <c r="G15" s="6">
        <v>0</v>
      </c>
      <c r="H15" s="6"/>
      <c r="I15" s="6">
        <f t="shared" si="0"/>
        <v>20883806</v>
      </c>
      <c r="J15" s="6"/>
      <c r="K15" s="6">
        <v>0</v>
      </c>
      <c r="L15" s="6"/>
      <c r="M15" s="6">
        <v>20883809</v>
      </c>
      <c r="N15" s="6"/>
      <c r="O15" s="6">
        <v>0</v>
      </c>
      <c r="P15" s="6"/>
      <c r="Q15" s="6">
        <f t="shared" si="1"/>
        <v>20883809</v>
      </c>
    </row>
    <row r="16" spans="1:17" x14ac:dyDescent="0.55000000000000004">
      <c r="A16" s="1" t="s">
        <v>48</v>
      </c>
      <c r="C16" s="6">
        <v>0</v>
      </c>
      <c r="D16" s="6"/>
      <c r="E16" s="6">
        <v>27086389</v>
      </c>
      <c r="F16" s="6"/>
      <c r="G16" s="6">
        <v>0</v>
      </c>
      <c r="H16" s="6"/>
      <c r="I16" s="6">
        <f t="shared" si="0"/>
        <v>27086389</v>
      </c>
      <c r="J16" s="6"/>
      <c r="K16" s="6">
        <v>0</v>
      </c>
      <c r="L16" s="6"/>
      <c r="M16" s="6">
        <v>160102524</v>
      </c>
      <c r="N16" s="6"/>
      <c r="O16" s="6">
        <v>0</v>
      </c>
      <c r="P16" s="6"/>
      <c r="Q16" s="6">
        <f t="shared" si="1"/>
        <v>160102524</v>
      </c>
    </row>
    <row r="17" spans="1:17" x14ac:dyDescent="0.55000000000000004">
      <c r="A17" s="1" t="s">
        <v>32</v>
      </c>
      <c r="C17" s="6">
        <v>0</v>
      </c>
      <c r="D17" s="6"/>
      <c r="E17" s="6">
        <v>6026994</v>
      </c>
      <c r="F17" s="6"/>
      <c r="G17" s="6">
        <v>0</v>
      </c>
      <c r="H17" s="6"/>
      <c r="I17" s="6">
        <f t="shared" si="0"/>
        <v>6026994</v>
      </c>
      <c r="J17" s="6"/>
      <c r="K17" s="6">
        <v>0</v>
      </c>
      <c r="L17" s="6"/>
      <c r="M17" s="6">
        <v>6026994</v>
      </c>
      <c r="N17" s="6"/>
      <c r="O17" s="6">
        <v>0</v>
      </c>
      <c r="P17" s="6"/>
      <c r="Q17" s="6">
        <f t="shared" si="1"/>
        <v>6026994</v>
      </c>
    </row>
    <row r="18" spans="1:17" x14ac:dyDescent="0.55000000000000004">
      <c r="A18" s="1" t="s">
        <v>51</v>
      </c>
      <c r="C18" s="6">
        <v>0</v>
      </c>
      <c r="D18" s="6"/>
      <c r="E18" s="6">
        <v>215286</v>
      </c>
      <c r="F18" s="6"/>
      <c r="G18" s="6">
        <v>0</v>
      </c>
      <c r="H18" s="6"/>
      <c r="I18" s="6">
        <f t="shared" si="0"/>
        <v>215286</v>
      </c>
      <c r="J18" s="6"/>
      <c r="K18" s="6">
        <v>0</v>
      </c>
      <c r="L18" s="6"/>
      <c r="M18" s="6">
        <v>214573092</v>
      </c>
      <c r="N18" s="6"/>
      <c r="O18" s="6">
        <v>0</v>
      </c>
      <c r="P18" s="6"/>
      <c r="Q18" s="6">
        <f t="shared" si="1"/>
        <v>214573092</v>
      </c>
    </row>
    <row r="19" spans="1:17" ht="24.75" thickBot="1" x14ac:dyDescent="0.6">
      <c r="C19" s="7">
        <f>SUM(C8:C18)</f>
        <v>0</v>
      </c>
      <c r="D19" s="6"/>
      <c r="E19" s="7">
        <f>SUM(E8:E18)</f>
        <v>11314687</v>
      </c>
      <c r="F19" s="6"/>
      <c r="G19" s="7">
        <f>SUM(G8:G18)</f>
        <v>107348406</v>
      </c>
      <c r="H19" s="6"/>
      <c r="I19" s="7">
        <f>SUM(I8:I18)</f>
        <v>118663093</v>
      </c>
      <c r="J19" s="6"/>
      <c r="K19" s="7">
        <f>SUM(K8:K18)</f>
        <v>0</v>
      </c>
      <c r="L19" s="6"/>
      <c r="M19" s="7">
        <f>SUM(M8:M18)</f>
        <v>789784473</v>
      </c>
      <c r="N19" s="6"/>
      <c r="O19" s="7">
        <f>SUM(O8:O18)</f>
        <v>1388388553</v>
      </c>
      <c r="P19" s="6"/>
      <c r="Q19" s="7">
        <f>SUM(Q8:Q18)</f>
        <v>2178173026</v>
      </c>
    </row>
    <row r="20" spans="1:17" ht="24.75" thickTop="1" x14ac:dyDescent="0.55000000000000004">
      <c r="E20" s="15"/>
      <c r="G20" s="15"/>
      <c r="M20" s="15"/>
      <c r="O20" s="15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10"/>
  <sheetViews>
    <sheetView rightToLeft="1" workbookViewId="0">
      <selection activeCell="G16" sqref="G16"/>
    </sheetView>
  </sheetViews>
  <sheetFormatPr defaultRowHeight="24" x14ac:dyDescent="0.55000000000000004"/>
  <cols>
    <col min="1" max="1" width="26.85546875" style="1" bestFit="1" customWidth="1"/>
    <col min="2" max="2" width="1" style="1" customWidth="1"/>
    <col min="3" max="3" width="16.85546875" style="1" bestFit="1" customWidth="1"/>
    <col min="4" max="4" width="1" style="1" customWidth="1"/>
    <col min="5" max="5" width="36.140625" style="1" bestFit="1" customWidth="1"/>
    <col min="6" max="6" width="1" style="1" customWidth="1"/>
    <col min="7" max="7" width="36" style="1" bestFit="1" customWidth="1"/>
    <col min="8" max="8" width="1" style="1" customWidth="1"/>
    <col min="9" max="9" width="41.28515625" style="1" bestFit="1" customWidth="1"/>
    <col min="10" max="10" width="1" style="1" customWidth="1"/>
    <col min="11" max="11" width="36" style="1" bestFit="1" customWidth="1"/>
    <col min="12" max="12" width="1" style="1" customWidth="1"/>
    <col min="13" max="13" width="9.140625" style="1" customWidth="1"/>
    <col min="14" max="16384" width="9.140625" style="1"/>
  </cols>
  <sheetData>
    <row r="2" spans="1:11" ht="24.75" x14ac:dyDescent="0.55000000000000004">
      <c r="A2" s="22" t="s">
        <v>0</v>
      </c>
      <c r="B2" s="22"/>
      <c r="C2" s="22"/>
      <c r="D2" s="22"/>
      <c r="E2" s="22"/>
      <c r="F2" s="22"/>
      <c r="G2" s="22"/>
      <c r="H2" s="22"/>
      <c r="I2" s="22"/>
      <c r="J2" s="22"/>
      <c r="K2" s="22"/>
    </row>
    <row r="3" spans="1:11" ht="24.75" x14ac:dyDescent="0.55000000000000004">
      <c r="A3" s="22" t="s">
        <v>79</v>
      </c>
      <c r="B3" s="22"/>
      <c r="C3" s="22"/>
      <c r="D3" s="22"/>
      <c r="E3" s="22"/>
      <c r="F3" s="22"/>
      <c r="G3" s="22"/>
      <c r="H3" s="22"/>
      <c r="I3" s="22"/>
      <c r="J3" s="22"/>
      <c r="K3" s="22"/>
    </row>
    <row r="4" spans="1:11" ht="24.75" x14ac:dyDescent="0.55000000000000004">
      <c r="A4" s="22" t="s">
        <v>2</v>
      </c>
      <c r="B4" s="22"/>
      <c r="C4" s="22"/>
      <c r="D4" s="22"/>
      <c r="E4" s="22"/>
      <c r="F4" s="22"/>
      <c r="G4" s="22"/>
      <c r="H4" s="22"/>
      <c r="I4" s="22"/>
      <c r="J4" s="22"/>
      <c r="K4" s="22"/>
    </row>
    <row r="6" spans="1:11" ht="24.75" x14ac:dyDescent="0.55000000000000004">
      <c r="A6" s="24" t="s">
        <v>163</v>
      </c>
      <c r="B6" s="24" t="s">
        <v>163</v>
      </c>
      <c r="C6" s="24" t="s">
        <v>163</v>
      </c>
      <c r="E6" s="24" t="s">
        <v>81</v>
      </c>
      <c r="F6" s="24" t="s">
        <v>81</v>
      </c>
      <c r="G6" s="24" t="s">
        <v>81</v>
      </c>
      <c r="I6" s="24" t="s">
        <v>82</v>
      </c>
      <c r="J6" s="24" t="s">
        <v>82</v>
      </c>
      <c r="K6" s="24" t="s">
        <v>82</v>
      </c>
    </row>
    <row r="7" spans="1:11" ht="24.75" x14ac:dyDescent="0.55000000000000004">
      <c r="A7" s="25" t="s">
        <v>164</v>
      </c>
      <c r="C7" s="25" t="s">
        <v>66</v>
      </c>
      <c r="E7" s="25" t="s">
        <v>165</v>
      </c>
      <c r="G7" s="25" t="s">
        <v>166</v>
      </c>
      <c r="I7" s="25" t="s">
        <v>165</v>
      </c>
      <c r="K7" s="25" t="s">
        <v>166</v>
      </c>
    </row>
    <row r="8" spans="1:11" x14ac:dyDescent="0.55000000000000004">
      <c r="A8" s="1" t="s">
        <v>72</v>
      </c>
      <c r="C8" s="4" t="s">
        <v>73</v>
      </c>
      <c r="D8" s="4"/>
      <c r="E8" s="5">
        <v>17105221</v>
      </c>
      <c r="F8" s="4"/>
      <c r="G8" s="8">
        <f>E8/$E$9</f>
        <v>1</v>
      </c>
      <c r="H8" s="4"/>
      <c r="I8" s="5">
        <v>416424665</v>
      </c>
      <c r="J8" s="4"/>
      <c r="K8" s="8">
        <f>I8/$I$9</f>
        <v>1</v>
      </c>
    </row>
    <row r="9" spans="1:11" ht="24.75" thickBot="1" x14ac:dyDescent="0.6">
      <c r="E9" s="10">
        <f>SUM(E8)</f>
        <v>17105221</v>
      </c>
      <c r="G9" s="11">
        <f>SUM(G8)</f>
        <v>1</v>
      </c>
      <c r="I9" s="10">
        <f>SUM(I8)</f>
        <v>416424665</v>
      </c>
      <c r="K9" s="9">
        <f>SUM(K8)</f>
        <v>1</v>
      </c>
    </row>
    <row r="10" spans="1:11" ht="24.75" thickTop="1" x14ac:dyDescent="0.55000000000000004"/>
  </sheetData>
  <mergeCells count="12">
    <mergeCell ref="A4:K4"/>
    <mergeCell ref="A3:K3"/>
    <mergeCell ref="A2:K2"/>
    <mergeCell ref="I7"/>
    <mergeCell ref="K7"/>
    <mergeCell ref="I6:K6"/>
    <mergeCell ref="A7"/>
    <mergeCell ref="C7"/>
    <mergeCell ref="A6:C6"/>
    <mergeCell ref="E7"/>
    <mergeCell ref="G7"/>
    <mergeCell ref="E6:G6"/>
  </mergeCells>
  <pageMargins left="0.7" right="0.7" top="0.75" bottom="0.75" header="0.3" footer="0.3"/>
  <ignoredErrors>
    <ignoredError sqref="C8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32"/>
  <sheetViews>
    <sheetView rightToLeft="1" topLeftCell="A16" zoomScale="90" zoomScaleNormal="90" workbookViewId="0">
      <selection activeCell="G15" sqref="G15"/>
    </sheetView>
  </sheetViews>
  <sheetFormatPr defaultColWidth="9" defaultRowHeight="24" x14ac:dyDescent="0.55000000000000004"/>
  <cols>
    <col min="1" max="1" width="39.5703125" style="1" bestFit="1" customWidth="1"/>
    <col min="2" max="2" width="1" style="1" customWidth="1"/>
    <col min="3" max="3" width="12.5703125" style="1" bestFit="1" customWidth="1"/>
    <col min="4" max="4" width="1.42578125" style="1" customWidth="1"/>
    <col min="5" max="5" width="18.42578125" style="1" bestFit="1" customWidth="1"/>
    <col min="6" max="6" width="1.42578125" style="1" customWidth="1"/>
    <col min="7" max="7" width="22.28515625" style="1" bestFit="1" customWidth="1"/>
    <col min="8" max="8" width="1.42578125" style="1" customWidth="1"/>
    <col min="9" max="9" width="8.140625" style="1" bestFit="1" customWidth="1"/>
    <col min="10" max="10" width="1.42578125" style="1" customWidth="1"/>
    <col min="11" max="11" width="17.28515625" style="1" bestFit="1" customWidth="1"/>
    <col min="12" max="12" width="1.42578125" style="1" customWidth="1"/>
    <col min="13" max="13" width="10.5703125" style="1" bestFit="1" customWidth="1"/>
    <col min="14" max="14" width="1.42578125" style="1" customWidth="1"/>
    <col min="15" max="15" width="17.140625" style="1" bestFit="1" customWidth="1"/>
    <col min="16" max="16" width="1.7109375" style="1" customWidth="1"/>
    <col min="17" max="17" width="12.5703125" style="1" bestFit="1" customWidth="1"/>
    <col min="18" max="18" width="1.42578125" style="1" customWidth="1"/>
    <col min="19" max="19" width="12.140625" style="1" bestFit="1" customWidth="1"/>
    <col min="20" max="20" width="1.42578125" style="1" customWidth="1"/>
    <col min="21" max="21" width="18.42578125" style="1" bestFit="1" customWidth="1"/>
    <col min="22" max="22" width="1.42578125" style="1" customWidth="1"/>
    <col min="23" max="23" width="22.28515625" style="1" bestFit="1" customWidth="1"/>
    <col min="24" max="24" width="1.42578125" style="1" customWidth="1"/>
    <col min="25" max="25" width="33.42578125" style="1" bestFit="1" customWidth="1"/>
    <col min="26" max="16384" width="9" style="1"/>
  </cols>
  <sheetData>
    <row r="2" spans="1:25" ht="24.75" x14ac:dyDescent="0.55000000000000004">
      <c r="A2" s="22" t="s">
        <v>0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</row>
    <row r="3" spans="1:25" ht="24.75" x14ac:dyDescent="0.55000000000000004">
      <c r="A3" s="22" t="s">
        <v>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</row>
    <row r="4" spans="1:25" ht="24.75" x14ac:dyDescent="0.55000000000000004">
      <c r="A4" s="22" t="s">
        <v>2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</row>
    <row r="6" spans="1:25" ht="24.75" x14ac:dyDescent="0.55000000000000004">
      <c r="A6" s="23" t="s">
        <v>3</v>
      </c>
      <c r="C6" s="24" t="s">
        <v>172</v>
      </c>
      <c r="D6" s="24" t="s">
        <v>4</v>
      </c>
      <c r="E6" s="24" t="s">
        <v>4</v>
      </c>
      <c r="F6" s="24" t="s">
        <v>4</v>
      </c>
      <c r="G6" s="24" t="s">
        <v>4</v>
      </c>
      <c r="I6" s="24" t="s">
        <v>5</v>
      </c>
      <c r="J6" s="24" t="s">
        <v>5</v>
      </c>
      <c r="K6" s="24" t="s">
        <v>5</v>
      </c>
      <c r="L6" s="24" t="s">
        <v>5</v>
      </c>
      <c r="M6" s="24" t="s">
        <v>5</v>
      </c>
      <c r="N6" s="24" t="s">
        <v>5</v>
      </c>
      <c r="O6" s="24" t="s">
        <v>5</v>
      </c>
      <c r="Q6" s="24" t="s">
        <v>6</v>
      </c>
      <c r="R6" s="24" t="s">
        <v>6</v>
      </c>
      <c r="S6" s="24" t="s">
        <v>6</v>
      </c>
      <c r="T6" s="24" t="s">
        <v>6</v>
      </c>
      <c r="U6" s="24" t="s">
        <v>6</v>
      </c>
      <c r="V6" s="24" t="s">
        <v>6</v>
      </c>
      <c r="W6" s="24" t="s">
        <v>6</v>
      </c>
      <c r="X6" s="24" t="s">
        <v>6</v>
      </c>
      <c r="Y6" s="24" t="s">
        <v>6</v>
      </c>
    </row>
    <row r="7" spans="1:25" ht="24.75" x14ac:dyDescent="0.55000000000000004">
      <c r="A7" s="23" t="s">
        <v>3</v>
      </c>
      <c r="C7" s="23" t="s">
        <v>7</v>
      </c>
      <c r="E7" s="23" t="s">
        <v>8</v>
      </c>
      <c r="G7" s="23" t="s">
        <v>9</v>
      </c>
      <c r="I7" s="24" t="s">
        <v>10</v>
      </c>
      <c r="J7" s="24" t="s">
        <v>10</v>
      </c>
      <c r="K7" s="24" t="s">
        <v>10</v>
      </c>
      <c r="M7" s="24" t="s">
        <v>11</v>
      </c>
      <c r="N7" s="24" t="s">
        <v>11</v>
      </c>
      <c r="O7" s="24" t="s">
        <v>11</v>
      </c>
      <c r="Q7" s="23" t="s">
        <v>7</v>
      </c>
      <c r="S7" s="23" t="s">
        <v>12</v>
      </c>
      <c r="U7" s="23" t="s">
        <v>8</v>
      </c>
      <c r="W7" s="23" t="s">
        <v>9</v>
      </c>
      <c r="Y7" s="23" t="s">
        <v>13</v>
      </c>
    </row>
    <row r="8" spans="1:25" ht="24.75" x14ac:dyDescent="0.55000000000000004">
      <c r="A8" s="24" t="s">
        <v>3</v>
      </c>
      <c r="C8" s="24" t="s">
        <v>7</v>
      </c>
      <c r="E8" s="24" t="s">
        <v>8</v>
      </c>
      <c r="G8" s="24" t="s">
        <v>9</v>
      </c>
      <c r="I8" s="24" t="s">
        <v>7</v>
      </c>
      <c r="K8" s="24" t="s">
        <v>8</v>
      </c>
      <c r="M8" s="24" t="s">
        <v>7</v>
      </c>
      <c r="O8" s="24" t="s">
        <v>14</v>
      </c>
      <c r="Q8" s="24" t="s">
        <v>7</v>
      </c>
      <c r="S8" s="24" t="s">
        <v>12</v>
      </c>
      <c r="U8" s="24" t="s">
        <v>8</v>
      </c>
      <c r="W8" s="24" t="s">
        <v>9</v>
      </c>
      <c r="Y8" s="24" t="s">
        <v>13</v>
      </c>
    </row>
    <row r="9" spans="1:25" x14ac:dyDescent="0.55000000000000004">
      <c r="A9" s="1" t="s">
        <v>15</v>
      </c>
      <c r="C9" s="6">
        <v>159424</v>
      </c>
      <c r="D9" s="6"/>
      <c r="E9" s="6">
        <v>1267445356</v>
      </c>
      <c r="F9" s="6"/>
      <c r="G9" s="6">
        <v>1797378301.5302401</v>
      </c>
      <c r="H9" s="6"/>
      <c r="I9" s="6">
        <v>0</v>
      </c>
      <c r="J9" s="6"/>
      <c r="K9" s="6">
        <v>0</v>
      </c>
      <c r="L9" s="6"/>
      <c r="M9" s="6">
        <v>-29198</v>
      </c>
      <c r="N9" s="6"/>
      <c r="O9" s="6">
        <v>316964181</v>
      </c>
      <c r="P9" s="6"/>
      <c r="Q9" s="6">
        <v>130226</v>
      </c>
      <c r="R9" s="6"/>
      <c r="S9" s="6">
        <v>10560</v>
      </c>
      <c r="T9" s="6"/>
      <c r="U9" s="6">
        <v>1035316759</v>
      </c>
      <c r="V9" s="6"/>
      <c r="W9" s="6">
        <v>1367086711.1616001</v>
      </c>
      <c r="X9" s="4"/>
      <c r="Y9" s="8">
        <v>2.9827091428658581E-2</v>
      </c>
    </row>
    <row r="10" spans="1:25" x14ac:dyDescent="0.55000000000000004">
      <c r="A10" s="1" t="s">
        <v>16</v>
      </c>
      <c r="C10" s="6">
        <v>325402</v>
      </c>
      <c r="D10" s="6"/>
      <c r="E10" s="6">
        <v>2484972341</v>
      </c>
      <c r="F10" s="6"/>
      <c r="G10" s="6">
        <v>4792759422.9715204</v>
      </c>
      <c r="H10" s="6"/>
      <c r="I10" s="6">
        <v>0</v>
      </c>
      <c r="J10" s="6"/>
      <c r="K10" s="6">
        <v>0</v>
      </c>
      <c r="L10" s="6"/>
      <c r="M10" s="6">
        <v>0</v>
      </c>
      <c r="N10" s="6"/>
      <c r="O10" s="6">
        <v>0</v>
      </c>
      <c r="P10" s="6"/>
      <c r="Q10" s="6">
        <v>325402</v>
      </c>
      <c r="R10" s="6"/>
      <c r="S10" s="6">
        <v>20532</v>
      </c>
      <c r="T10" s="6"/>
      <c r="U10" s="6">
        <v>2484972341</v>
      </c>
      <c r="V10" s="6"/>
      <c r="W10" s="6">
        <v>6641801867.7410402</v>
      </c>
      <c r="X10" s="4"/>
      <c r="Y10" s="8">
        <v>0.14491080188455563</v>
      </c>
    </row>
    <row r="11" spans="1:25" x14ac:dyDescent="0.55000000000000004">
      <c r="A11" s="1" t="s">
        <v>17</v>
      </c>
      <c r="C11" s="6">
        <v>127183</v>
      </c>
      <c r="D11" s="6"/>
      <c r="E11" s="6">
        <v>946739934</v>
      </c>
      <c r="F11" s="6"/>
      <c r="G11" s="6">
        <v>1370543390.6891999</v>
      </c>
      <c r="H11" s="6"/>
      <c r="I11" s="6">
        <v>0</v>
      </c>
      <c r="J11" s="6"/>
      <c r="K11" s="6">
        <v>0</v>
      </c>
      <c r="L11" s="6"/>
      <c r="M11" s="6">
        <v>-9554</v>
      </c>
      <c r="N11" s="6"/>
      <c r="O11" s="6">
        <v>95642116</v>
      </c>
      <c r="P11" s="6"/>
      <c r="Q11" s="6">
        <v>117629</v>
      </c>
      <c r="R11" s="6"/>
      <c r="S11" s="6">
        <v>9890</v>
      </c>
      <c r="T11" s="6"/>
      <c r="U11" s="6">
        <v>875620734</v>
      </c>
      <c r="V11" s="6"/>
      <c r="W11" s="6">
        <v>1156498673.7291</v>
      </c>
      <c r="X11" s="4"/>
      <c r="Y11" s="8">
        <v>2.5232482619284773E-2</v>
      </c>
    </row>
    <row r="12" spans="1:25" x14ac:dyDescent="0.55000000000000004">
      <c r="A12" s="1" t="s">
        <v>18</v>
      </c>
      <c r="C12" s="6">
        <v>238228</v>
      </c>
      <c r="D12" s="6"/>
      <c r="E12" s="6">
        <v>1368302398</v>
      </c>
      <c r="F12" s="6"/>
      <c r="G12" s="6">
        <v>1295431858.8276</v>
      </c>
      <c r="H12" s="6"/>
      <c r="I12" s="6">
        <v>0</v>
      </c>
      <c r="J12" s="6"/>
      <c r="K12" s="6">
        <v>0</v>
      </c>
      <c r="L12" s="6"/>
      <c r="M12" s="6">
        <v>0</v>
      </c>
      <c r="N12" s="6"/>
      <c r="O12" s="6">
        <v>0</v>
      </c>
      <c r="P12" s="6"/>
      <c r="Q12" s="6">
        <v>238228</v>
      </c>
      <c r="R12" s="6"/>
      <c r="S12" s="6">
        <v>4414</v>
      </c>
      <c r="T12" s="6"/>
      <c r="U12" s="6">
        <v>1368302398</v>
      </c>
      <c r="V12" s="6"/>
      <c r="W12" s="6">
        <v>1045344830.87112</v>
      </c>
      <c r="X12" s="4"/>
      <c r="Y12" s="8">
        <v>2.2807328599058315E-2</v>
      </c>
    </row>
    <row r="13" spans="1:25" x14ac:dyDescent="0.55000000000000004">
      <c r="A13" s="1" t="s">
        <v>19</v>
      </c>
      <c r="C13" s="6">
        <v>1394767</v>
      </c>
      <c r="D13" s="6"/>
      <c r="E13" s="6">
        <v>4652793540</v>
      </c>
      <c r="F13" s="6"/>
      <c r="G13" s="6">
        <v>6125785951.2306604</v>
      </c>
      <c r="H13" s="6"/>
      <c r="I13" s="6">
        <v>0</v>
      </c>
      <c r="J13" s="6"/>
      <c r="K13" s="6">
        <v>0</v>
      </c>
      <c r="L13" s="6"/>
      <c r="M13" s="6">
        <v>0</v>
      </c>
      <c r="N13" s="6"/>
      <c r="O13" s="6">
        <v>0</v>
      </c>
      <c r="P13" s="6"/>
      <c r="Q13" s="6">
        <v>1394767</v>
      </c>
      <c r="R13" s="6"/>
      <c r="S13" s="6">
        <v>5969</v>
      </c>
      <c r="T13" s="6"/>
      <c r="U13" s="6">
        <v>4652793540</v>
      </c>
      <c r="V13" s="6"/>
      <c r="W13" s="6">
        <v>8276327820</v>
      </c>
      <c r="X13" s="4"/>
      <c r="Y13" s="8">
        <v>0.18057288141652483</v>
      </c>
    </row>
    <row r="14" spans="1:25" x14ac:dyDescent="0.55000000000000004">
      <c r="A14" s="1" t="s">
        <v>20</v>
      </c>
      <c r="C14" s="6">
        <v>29461</v>
      </c>
      <c r="D14" s="6"/>
      <c r="E14" s="6">
        <v>1032030008</v>
      </c>
      <c r="F14" s="6"/>
      <c r="G14" s="6">
        <v>986226423.38453996</v>
      </c>
      <c r="H14" s="6"/>
      <c r="I14" s="6">
        <v>0</v>
      </c>
      <c r="J14" s="6"/>
      <c r="K14" s="6">
        <v>0</v>
      </c>
      <c r="L14" s="6"/>
      <c r="M14" s="6">
        <v>0</v>
      </c>
      <c r="N14" s="6"/>
      <c r="O14" s="6">
        <v>0</v>
      </c>
      <c r="P14" s="6"/>
      <c r="Q14" s="6">
        <v>29461</v>
      </c>
      <c r="R14" s="6"/>
      <c r="S14" s="6">
        <v>31183</v>
      </c>
      <c r="T14" s="6"/>
      <c r="U14" s="6">
        <v>1032030008</v>
      </c>
      <c r="V14" s="6"/>
      <c r="W14" s="6">
        <v>913271323.88192999</v>
      </c>
      <c r="X14" s="4"/>
      <c r="Y14" s="8">
        <v>1.9925749445294978E-2</v>
      </c>
    </row>
    <row r="15" spans="1:25" x14ac:dyDescent="0.55000000000000004">
      <c r="A15" s="1" t="s">
        <v>21</v>
      </c>
      <c r="C15" s="6">
        <v>74646</v>
      </c>
      <c r="D15" s="6"/>
      <c r="E15" s="6">
        <v>598323432</v>
      </c>
      <c r="F15" s="6"/>
      <c r="G15" s="6">
        <v>669118523.23601997</v>
      </c>
      <c r="H15" s="6"/>
      <c r="I15" s="6">
        <v>0</v>
      </c>
      <c r="J15" s="6"/>
      <c r="K15" s="6">
        <v>0</v>
      </c>
      <c r="L15" s="6"/>
      <c r="M15" s="6">
        <v>0</v>
      </c>
      <c r="N15" s="6"/>
      <c r="O15" s="6">
        <v>0</v>
      </c>
      <c r="P15" s="6"/>
      <c r="Q15" s="6">
        <v>74646</v>
      </c>
      <c r="R15" s="6"/>
      <c r="S15" s="6">
        <v>5328</v>
      </c>
      <c r="T15" s="6"/>
      <c r="U15" s="6">
        <v>598323432</v>
      </c>
      <c r="V15" s="6"/>
      <c r="W15" s="6">
        <v>395371353.19967997</v>
      </c>
      <c r="X15" s="4"/>
      <c r="Y15" s="8">
        <v>8.6262103229275862E-3</v>
      </c>
    </row>
    <row r="16" spans="1:25" x14ac:dyDescent="0.55000000000000004">
      <c r="A16" s="1" t="s">
        <v>22</v>
      </c>
      <c r="C16" s="6">
        <v>92337</v>
      </c>
      <c r="D16" s="6"/>
      <c r="E16" s="6">
        <v>1375950991</v>
      </c>
      <c r="F16" s="6"/>
      <c r="G16" s="6">
        <v>962909986.88429999</v>
      </c>
      <c r="H16" s="6"/>
      <c r="I16" s="6">
        <v>0</v>
      </c>
      <c r="J16" s="6"/>
      <c r="K16" s="6">
        <v>0</v>
      </c>
      <c r="L16" s="6"/>
      <c r="M16" s="6">
        <v>0</v>
      </c>
      <c r="N16" s="6"/>
      <c r="O16" s="6">
        <v>0</v>
      </c>
      <c r="P16" s="6"/>
      <c r="Q16" s="6">
        <v>92337</v>
      </c>
      <c r="R16" s="6"/>
      <c r="S16" s="6">
        <v>9820</v>
      </c>
      <c r="T16" s="6"/>
      <c r="U16" s="6">
        <v>1375950991</v>
      </c>
      <c r="V16" s="6"/>
      <c r="W16" s="6">
        <v>901408586.38740003</v>
      </c>
      <c r="X16" s="4"/>
      <c r="Y16" s="8">
        <v>1.9666928294482331E-2</v>
      </c>
    </row>
    <row r="17" spans="1:25" x14ac:dyDescent="0.55000000000000004">
      <c r="A17" s="1" t="s">
        <v>23</v>
      </c>
      <c r="C17" s="6">
        <v>521008</v>
      </c>
      <c r="D17" s="6"/>
      <c r="E17" s="6">
        <v>2045622161</v>
      </c>
      <c r="F17" s="6"/>
      <c r="G17" s="6">
        <v>2074864687.09728</v>
      </c>
      <c r="H17" s="6"/>
      <c r="I17" s="6">
        <v>0</v>
      </c>
      <c r="J17" s="6"/>
      <c r="K17" s="6">
        <v>0</v>
      </c>
      <c r="L17" s="6"/>
      <c r="M17" s="6">
        <v>-148196</v>
      </c>
      <c r="N17" s="6"/>
      <c r="O17" s="6">
        <v>562332374</v>
      </c>
      <c r="P17" s="6"/>
      <c r="Q17" s="6">
        <v>372812</v>
      </c>
      <c r="R17" s="6"/>
      <c r="S17" s="6">
        <v>3649</v>
      </c>
      <c r="T17" s="6"/>
      <c r="U17" s="6">
        <v>1463763492</v>
      </c>
      <c r="V17" s="6"/>
      <c r="W17" s="6">
        <v>1352378285.0806799</v>
      </c>
      <c r="X17" s="4"/>
      <c r="Y17" s="8">
        <v>2.9506183057663952E-2</v>
      </c>
    </row>
    <row r="18" spans="1:25" x14ac:dyDescent="0.55000000000000004">
      <c r="A18" s="1" t="s">
        <v>24</v>
      </c>
      <c r="C18" s="6">
        <v>1</v>
      </c>
      <c r="D18" s="6"/>
      <c r="E18" s="6">
        <v>14431</v>
      </c>
      <c r="F18" s="6"/>
      <c r="G18" s="6">
        <v>16561.872599999999</v>
      </c>
      <c r="H18" s="6"/>
      <c r="I18" s="6">
        <v>1</v>
      </c>
      <c r="J18" s="6"/>
      <c r="K18" s="6">
        <v>0</v>
      </c>
      <c r="L18" s="6"/>
      <c r="M18" s="6">
        <v>-2</v>
      </c>
      <c r="N18" s="6"/>
      <c r="O18" s="6">
        <v>2</v>
      </c>
      <c r="P18" s="6"/>
      <c r="Q18" s="6">
        <v>0</v>
      </c>
      <c r="R18" s="6"/>
      <c r="S18" s="6">
        <v>0</v>
      </c>
      <c r="T18" s="6"/>
      <c r="U18" s="6">
        <v>0</v>
      </c>
      <c r="V18" s="6"/>
      <c r="W18" s="6">
        <v>0</v>
      </c>
      <c r="X18" s="4"/>
      <c r="Y18" s="8">
        <v>0</v>
      </c>
    </row>
    <row r="19" spans="1:25" x14ac:dyDescent="0.55000000000000004">
      <c r="A19" s="1" t="s">
        <v>25</v>
      </c>
      <c r="C19" s="6">
        <v>40539</v>
      </c>
      <c r="D19" s="6"/>
      <c r="E19" s="6">
        <v>773880243</v>
      </c>
      <c r="F19" s="6"/>
      <c r="G19" s="6">
        <v>1060701929.6328</v>
      </c>
      <c r="H19" s="6"/>
      <c r="I19" s="6">
        <v>0</v>
      </c>
      <c r="J19" s="6"/>
      <c r="K19" s="6">
        <v>0</v>
      </c>
      <c r="L19" s="6"/>
      <c r="M19" s="6">
        <v>0</v>
      </c>
      <c r="N19" s="6"/>
      <c r="O19" s="6">
        <v>0</v>
      </c>
      <c r="P19" s="6"/>
      <c r="Q19" s="6">
        <v>40539</v>
      </c>
      <c r="R19" s="6"/>
      <c r="S19" s="6">
        <v>23890</v>
      </c>
      <c r="T19" s="6"/>
      <c r="U19" s="6">
        <v>773880243</v>
      </c>
      <c r="V19" s="6"/>
      <c r="W19" s="6">
        <v>962772382.17809999</v>
      </c>
      <c r="X19" s="4"/>
      <c r="Y19" s="8">
        <v>2.100576330217804E-2</v>
      </c>
    </row>
    <row r="20" spans="1:25" x14ac:dyDescent="0.55000000000000004">
      <c r="A20" s="1" t="s">
        <v>26</v>
      </c>
      <c r="C20" s="6">
        <v>156303</v>
      </c>
      <c r="D20" s="6"/>
      <c r="E20" s="6">
        <v>1575102113</v>
      </c>
      <c r="F20" s="6"/>
      <c r="G20" s="6">
        <v>1639284059.7314999</v>
      </c>
      <c r="H20" s="6"/>
      <c r="I20" s="6">
        <v>0</v>
      </c>
      <c r="J20" s="6"/>
      <c r="K20" s="6">
        <v>0</v>
      </c>
      <c r="L20" s="6"/>
      <c r="M20" s="6">
        <v>-56517</v>
      </c>
      <c r="N20" s="6"/>
      <c r="O20" s="6">
        <v>617956656</v>
      </c>
      <c r="P20" s="6"/>
      <c r="Q20" s="6">
        <v>99786</v>
      </c>
      <c r="R20" s="6"/>
      <c r="S20" s="6">
        <v>10880</v>
      </c>
      <c r="T20" s="6"/>
      <c r="U20" s="6">
        <v>1005567003</v>
      </c>
      <c r="V20" s="6"/>
      <c r="W20" s="6">
        <v>1079277073.8048</v>
      </c>
      <c r="X20" s="4"/>
      <c r="Y20" s="8">
        <v>2.3547662115651683E-2</v>
      </c>
    </row>
    <row r="21" spans="1:25" x14ac:dyDescent="0.55000000000000004">
      <c r="A21" s="1" t="s">
        <v>27</v>
      </c>
      <c r="C21" s="6">
        <v>47352</v>
      </c>
      <c r="D21" s="6"/>
      <c r="E21" s="6">
        <v>1025586709</v>
      </c>
      <c r="F21" s="6"/>
      <c r="G21" s="6">
        <v>1658385188</v>
      </c>
      <c r="H21" s="6"/>
      <c r="I21" s="6">
        <v>0</v>
      </c>
      <c r="J21" s="6"/>
      <c r="K21" s="6">
        <v>0</v>
      </c>
      <c r="L21" s="6"/>
      <c r="M21" s="6">
        <v>-3472</v>
      </c>
      <c r="N21" s="6"/>
      <c r="O21" s="6">
        <v>110449599</v>
      </c>
      <c r="P21" s="6"/>
      <c r="Q21" s="6">
        <v>43880</v>
      </c>
      <c r="R21" s="6"/>
      <c r="S21" s="6">
        <v>31550</v>
      </c>
      <c r="T21" s="6"/>
      <c r="U21" s="6">
        <v>950387413</v>
      </c>
      <c r="V21" s="6"/>
      <c r="W21" s="6">
        <v>1376259801.54</v>
      </c>
      <c r="X21" s="4"/>
      <c r="Y21" s="8">
        <v>3.0027229871352829E-2</v>
      </c>
    </row>
    <row r="22" spans="1:25" x14ac:dyDescent="0.55000000000000004">
      <c r="A22" s="1" t="s">
        <v>28</v>
      </c>
      <c r="C22" s="6">
        <v>74997</v>
      </c>
      <c r="D22" s="6"/>
      <c r="E22" s="6">
        <v>1124824491</v>
      </c>
      <c r="F22" s="6"/>
      <c r="G22" s="6">
        <v>1835550690.0353999</v>
      </c>
      <c r="H22" s="6"/>
      <c r="I22" s="6">
        <v>0</v>
      </c>
      <c r="J22" s="6"/>
      <c r="K22" s="6">
        <v>0</v>
      </c>
      <c r="L22" s="6"/>
      <c r="M22" s="6">
        <v>-16611</v>
      </c>
      <c r="N22" s="6"/>
      <c r="O22" s="6">
        <v>396783887</v>
      </c>
      <c r="P22" s="6"/>
      <c r="Q22" s="6">
        <v>58386</v>
      </c>
      <c r="R22" s="6"/>
      <c r="S22" s="6">
        <v>23470</v>
      </c>
      <c r="T22" s="6"/>
      <c r="U22" s="6">
        <v>875688397</v>
      </c>
      <c r="V22" s="6"/>
      <c r="W22" s="6">
        <v>1362248238.6162</v>
      </c>
      <c r="X22" s="4"/>
      <c r="Y22" s="8">
        <v>2.9721525657439813E-2</v>
      </c>
    </row>
    <row r="23" spans="1:25" x14ac:dyDescent="0.55000000000000004">
      <c r="A23" s="1" t="s">
        <v>29</v>
      </c>
      <c r="C23" s="6">
        <v>71268</v>
      </c>
      <c r="D23" s="6"/>
      <c r="E23" s="6">
        <v>964379713</v>
      </c>
      <c r="F23" s="6"/>
      <c r="G23" s="6">
        <v>958576571.92439997</v>
      </c>
      <c r="H23" s="6"/>
      <c r="I23" s="6">
        <v>0</v>
      </c>
      <c r="J23" s="6"/>
      <c r="K23" s="6">
        <v>0</v>
      </c>
      <c r="L23" s="6"/>
      <c r="M23" s="6">
        <v>0</v>
      </c>
      <c r="N23" s="6"/>
      <c r="O23" s="6">
        <v>0</v>
      </c>
      <c r="P23" s="6"/>
      <c r="Q23" s="6">
        <v>71268</v>
      </c>
      <c r="R23" s="6"/>
      <c r="S23" s="6">
        <v>13290</v>
      </c>
      <c r="T23" s="6"/>
      <c r="U23" s="6">
        <v>964379713</v>
      </c>
      <c r="V23" s="6"/>
      <c r="W23" s="6">
        <v>941572996.36919999</v>
      </c>
      <c r="X23" s="4"/>
      <c r="Y23" s="8">
        <v>2.0543235202394088E-2</v>
      </c>
    </row>
    <row r="24" spans="1:25" x14ac:dyDescent="0.55000000000000004">
      <c r="A24" s="1" t="s">
        <v>30</v>
      </c>
      <c r="C24" s="6">
        <v>303947</v>
      </c>
      <c r="D24" s="6"/>
      <c r="E24" s="6">
        <v>1127709525</v>
      </c>
      <c r="F24" s="6"/>
      <c r="G24" s="6">
        <v>1014340217.03469</v>
      </c>
      <c r="H24" s="6"/>
      <c r="I24" s="6">
        <v>0</v>
      </c>
      <c r="J24" s="6"/>
      <c r="K24" s="6">
        <v>0</v>
      </c>
      <c r="L24" s="6"/>
      <c r="M24" s="6">
        <v>0</v>
      </c>
      <c r="N24" s="6"/>
      <c r="O24" s="6">
        <v>0</v>
      </c>
      <c r="P24" s="6"/>
      <c r="Q24" s="6">
        <v>303947</v>
      </c>
      <c r="R24" s="6"/>
      <c r="S24" s="6">
        <v>3556</v>
      </c>
      <c r="T24" s="6"/>
      <c r="U24" s="6">
        <v>1127709525</v>
      </c>
      <c r="V24" s="6"/>
      <c r="W24" s="6">
        <v>1074469410.7165201</v>
      </c>
      <c r="X24" s="4"/>
      <c r="Y24" s="8">
        <v>2.3442768545023331E-2</v>
      </c>
    </row>
    <row r="25" spans="1:25" x14ac:dyDescent="0.55000000000000004">
      <c r="A25" s="1" t="s">
        <v>31</v>
      </c>
      <c r="C25" s="6">
        <v>1</v>
      </c>
      <c r="D25" s="6"/>
      <c r="E25" s="6">
        <v>12099</v>
      </c>
      <c r="F25" s="6"/>
      <c r="G25" s="6">
        <v>12187.7886</v>
      </c>
      <c r="H25" s="6"/>
      <c r="I25" s="6">
        <v>0</v>
      </c>
      <c r="J25" s="6"/>
      <c r="K25" s="6">
        <v>0</v>
      </c>
      <c r="L25" s="6"/>
      <c r="M25" s="6">
        <v>-1</v>
      </c>
      <c r="N25" s="6"/>
      <c r="O25" s="6">
        <v>1</v>
      </c>
      <c r="P25" s="6"/>
      <c r="Q25" s="6">
        <v>0</v>
      </c>
      <c r="R25" s="6"/>
      <c r="S25" s="6">
        <v>0</v>
      </c>
      <c r="T25" s="6"/>
      <c r="U25" s="6">
        <v>0</v>
      </c>
      <c r="V25" s="6"/>
      <c r="W25" s="6">
        <v>0</v>
      </c>
      <c r="X25" s="4"/>
      <c r="Y25" s="8">
        <v>0</v>
      </c>
    </row>
    <row r="26" spans="1:25" x14ac:dyDescent="0.55000000000000004">
      <c r="A26" s="1" t="s">
        <v>32</v>
      </c>
      <c r="C26" s="6">
        <v>0</v>
      </c>
      <c r="D26" s="6"/>
      <c r="E26" s="6">
        <v>0</v>
      </c>
      <c r="F26" s="6"/>
      <c r="G26" s="6">
        <v>0</v>
      </c>
      <c r="H26" s="6"/>
      <c r="I26" s="6">
        <v>3851</v>
      </c>
      <c r="J26" s="6"/>
      <c r="K26" s="6">
        <v>2998667835</v>
      </c>
      <c r="L26" s="6"/>
      <c r="M26" s="6">
        <v>0</v>
      </c>
      <c r="N26" s="6"/>
      <c r="O26" s="6">
        <v>0</v>
      </c>
      <c r="P26" s="6"/>
      <c r="Q26" s="6">
        <v>3851</v>
      </c>
      <c r="R26" s="6"/>
      <c r="S26" s="6">
        <v>0</v>
      </c>
      <c r="T26" s="6"/>
      <c r="U26" s="6">
        <v>0</v>
      </c>
      <c r="V26" s="6"/>
      <c r="W26" s="6">
        <v>0</v>
      </c>
      <c r="X26" s="4"/>
      <c r="Y26" s="8">
        <v>0</v>
      </c>
    </row>
    <row r="27" spans="1:25" x14ac:dyDescent="0.55000000000000004">
      <c r="A27" s="1" t="s">
        <v>33</v>
      </c>
      <c r="C27" s="6">
        <v>0</v>
      </c>
      <c r="D27" s="6"/>
      <c r="E27" s="6">
        <v>0</v>
      </c>
      <c r="F27" s="6"/>
      <c r="G27" s="6">
        <v>0</v>
      </c>
      <c r="H27" s="6"/>
      <c r="I27" s="6">
        <v>2831</v>
      </c>
      <c r="J27" s="6"/>
      <c r="K27" s="6">
        <v>2497790979</v>
      </c>
      <c r="L27" s="6"/>
      <c r="M27" s="6">
        <v>0</v>
      </c>
      <c r="N27" s="6"/>
      <c r="O27" s="6">
        <v>0</v>
      </c>
      <c r="P27" s="6"/>
      <c r="Q27" s="6">
        <v>2831</v>
      </c>
      <c r="R27" s="6"/>
      <c r="S27" s="6">
        <v>0</v>
      </c>
      <c r="T27" s="6"/>
      <c r="U27" s="6">
        <v>0</v>
      </c>
      <c r="V27" s="6"/>
      <c r="W27" s="6">
        <v>0</v>
      </c>
      <c r="X27" s="4"/>
      <c r="Y27" s="8">
        <v>0</v>
      </c>
    </row>
    <row r="28" spans="1:25" s="18" customFormat="1" x14ac:dyDescent="0.55000000000000004">
      <c r="A28" s="18" t="s">
        <v>34</v>
      </c>
      <c r="C28" s="19">
        <v>1126</v>
      </c>
      <c r="D28" s="19"/>
      <c r="E28" s="19">
        <v>904664</v>
      </c>
      <c r="F28" s="19"/>
      <c r="G28" s="19">
        <v>1018651594</v>
      </c>
      <c r="H28" s="19"/>
      <c r="I28" s="19">
        <v>0</v>
      </c>
      <c r="J28" s="19"/>
      <c r="K28" s="19">
        <v>0</v>
      </c>
      <c r="L28" s="19"/>
      <c r="M28" s="19">
        <v>-1126</v>
      </c>
      <c r="N28" s="19"/>
      <c r="O28" s="19">
        <v>1126000000</v>
      </c>
      <c r="P28" s="19"/>
      <c r="Q28" s="19">
        <v>0</v>
      </c>
      <c r="R28" s="19"/>
      <c r="S28" s="19">
        <v>0</v>
      </c>
      <c r="T28" s="19"/>
      <c r="U28" s="19">
        <v>0</v>
      </c>
      <c r="V28" s="19"/>
      <c r="W28" s="19">
        <v>0</v>
      </c>
      <c r="X28" s="20"/>
      <c r="Y28" s="21">
        <v>0</v>
      </c>
    </row>
    <row r="29" spans="1:25" ht="24.75" thickBot="1" x14ac:dyDescent="0.6">
      <c r="E29" s="7">
        <f>SUM(E9:E28)</f>
        <v>22364594149</v>
      </c>
      <c r="G29" s="7">
        <f>SUM(G9:G28)</f>
        <v>29260537545.871353</v>
      </c>
      <c r="K29" s="7">
        <f>SUM(K9:K28)</f>
        <v>5496458814</v>
      </c>
      <c r="O29" s="7">
        <f>SUM(O9:O28)</f>
        <v>3226128816</v>
      </c>
      <c r="U29" s="7">
        <f>SUM(U9:U28)</f>
        <v>20584685989</v>
      </c>
      <c r="W29" s="7">
        <f>SUM(W9:W28)</f>
        <v>28846089355.277374</v>
      </c>
      <c r="Y29" s="9">
        <f>SUM(Y9:Y28)</f>
        <v>0.62936384176249094</v>
      </c>
    </row>
    <row r="30" spans="1:25" ht="24.75" thickTop="1" x14ac:dyDescent="0.55000000000000004">
      <c r="G30" s="3"/>
      <c r="W30" s="3"/>
      <c r="Y30" s="8"/>
    </row>
    <row r="31" spans="1:25" x14ac:dyDescent="0.55000000000000004">
      <c r="G31" s="3"/>
      <c r="W31" s="3"/>
      <c r="Y31" s="8"/>
    </row>
    <row r="32" spans="1:25" x14ac:dyDescent="0.55000000000000004">
      <c r="Y32" s="17"/>
    </row>
  </sheetData>
  <mergeCells count="21">
    <mergeCell ref="A6:A8"/>
    <mergeCell ref="C7:C8"/>
    <mergeCell ref="E7:E8"/>
    <mergeCell ref="G7:G8"/>
    <mergeCell ref="C6:G6"/>
    <mergeCell ref="A4:Y4"/>
    <mergeCell ref="A3:Y3"/>
    <mergeCell ref="A2:Y2"/>
    <mergeCell ref="Y7:Y8"/>
    <mergeCell ref="Q6:Y6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L18"/>
  <sheetViews>
    <sheetView rightToLeft="1" topLeftCell="G1" workbookViewId="0">
      <selection activeCell="K24" sqref="K24"/>
    </sheetView>
  </sheetViews>
  <sheetFormatPr defaultRowHeight="24" x14ac:dyDescent="0.55000000000000004"/>
  <cols>
    <col min="1" max="1" width="30.140625" style="1" bestFit="1" customWidth="1"/>
    <col min="2" max="2" width="1" style="1" customWidth="1"/>
    <col min="3" max="3" width="24.140625" style="1" bestFit="1" customWidth="1"/>
    <col min="4" max="4" width="1" style="1" customWidth="1"/>
    <col min="5" max="5" width="22" style="1" bestFit="1" customWidth="1"/>
    <col min="6" max="6" width="1" style="1" customWidth="1"/>
    <col min="7" max="7" width="14.140625" style="1" bestFit="1" customWidth="1"/>
    <col min="8" max="8" width="1" style="1" customWidth="1"/>
    <col min="9" max="9" width="17.28515625" style="1" bestFit="1" customWidth="1"/>
    <col min="10" max="10" width="1" style="1" customWidth="1"/>
    <col min="11" max="11" width="10.28515625" style="1" bestFit="1" customWidth="1"/>
    <col min="12" max="12" width="1" style="1" customWidth="1"/>
    <col min="13" max="13" width="10.28515625" style="1" bestFit="1" customWidth="1"/>
    <col min="14" max="14" width="1" style="1" customWidth="1"/>
    <col min="15" max="15" width="6.42578125" style="1" bestFit="1" customWidth="1"/>
    <col min="16" max="16" width="1" style="1" customWidth="1"/>
    <col min="17" max="17" width="17.140625" style="1" bestFit="1" customWidth="1"/>
    <col min="18" max="18" width="1" style="1" customWidth="1"/>
    <col min="19" max="19" width="22.140625" style="1" bestFit="1" customWidth="1"/>
    <col min="20" max="20" width="1" style="1" customWidth="1"/>
    <col min="21" max="21" width="6.42578125" style="1" bestFit="1" customWidth="1"/>
    <col min="22" max="22" width="1" style="1" customWidth="1"/>
    <col min="23" max="23" width="17.140625" style="1" bestFit="1" customWidth="1"/>
    <col min="24" max="24" width="1" style="1" customWidth="1"/>
    <col min="25" max="25" width="6.42578125" style="1" bestFit="1" customWidth="1"/>
    <col min="26" max="26" width="1" style="1" customWidth="1"/>
    <col min="27" max="27" width="14.28515625" style="1" bestFit="1" customWidth="1"/>
    <col min="28" max="28" width="1.28515625" style="1" customWidth="1"/>
    <col min="29" max="29" width="6.42578125" style="1" bestFit="1" customWidth="1"/>
    <col min="30" max="30" width="1" style="1" customWidth="1"/>
    <col min="31" max="31" width="21" style="1" bestFit="1" customWidth="1"/>
    <col min="32" max="32" width="1" style="1" customWidth="1"/>
    <col min="33" max="33" width="17.140625" style="1" bestFit="1" customWidth="1"/>
    <col min="34" max="34" width="1" style="1" customWidth="1"/>
    <col min="35" max="35" width="22.140625" style="1" bestFit="1" customWidth="1"/>
    <col min="36" max="36" width="1" style="1" customWidth="1"/>
    <col min="37" max="37" width="33.42578125" style="1" bestFit="1" customWidth="1"/>
    <col min="38" max="38" width="1" style="1" customWidth="1"/>
    <col min="39" max="39" width="9.140625" style="1" customWidth="1"/>
    <col min="40" max="16384" width="9.140625" style="1"/>
  </cols>
  <sheetData>
    <row r="2" spans="1:38" ht="24.75" x14ac:dyDescent="0.55000000000000004">
      <c r="A2" s="22" t="s">
        <v>0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</row>
    <row r="3" spans="1:38" ht="24.75" x14ac:dyDescent="0.55000000000000004">
      <c r="A3" s="22" t="s">
        <v>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</row>
    <row r="4" spans="1:38" ht="24.75" x14ac:dyDescent="0.55000000000000004">
      <c r="A4" s="22" t="s">
        <v>2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</row>
    <row r="6" spans="1:38" ht="24.75" x14ac:dyDescent="0.55000000000000004">
      <c r="A6" s="24" t="s">
        <v>36</v>
      </c>
      <c r="B6" s="24" t="s">
        <v>36</v>
      </c>
      <c r="C6" s="24" t="s">
        <v>36</v>
      </c>
      <c r="D6" s="24" t="s">
        <v>36</v>
      </c>
      <c r="E6" s="24" t="s">
        <v>36</v>
      </c>
      <c r="F6" s="24" t="s">
        <v>36</v>
      </c>
      <c r="G6" s="24" t="s">
        <v>36</v>
      </c>
      <c r="H6" s="24" t="s">
        <v>36</v>
      </c>
      <c r="I6" s="24" t="s">
        <v>36</v>
      </c>
      <c r="J6" s="24" t="s">
        <v>36</v>
      </c>
      <c r="K6" s="24" t="s">
        <v>36</v>
      </c>
      <c r="L6" s="24" t="s">
        <v>36</v>
      </c>
      <c r="M6" s="24" t="s">
        <v>36</v>
      </c>
      <c r="O6" s="24" t="s">
        <v>172</v>
      </c>
      <c r="P6" s="24" t="s">
        <v>4</v>
      </c>
      <c r="Q6" s="24" t="s">
        <v>4</v>
      </c>
      <c r="R6" s="24" t="s">
        <v>4</v>
      </c>
      <c r="S6" s="24" t="s">
        <v>4</v>
      </c>
      <c r="U6" s="24" t="s">
        <v>5</v>
      </c>
      <c r="V6" s="24" t="s">
        <v>5</v>
      </c>
      <c r="W6" s="24" t="s">
        <v>5</v>
      </c>
      <c r="X6" s="24" t="s">
        <v>5</v>
      </c>
      <c r="Y6" s="24" t="s">
        <v>5</v>
      </c>
      <c r="Z6" s="24" t="s">
        <v>5</v>
      </c>
      <c r="AA6" s="24" t="s">
        <v>5</v>
      </c>
      <c r="AC6" s="24" t="s">
        <v>6</v>
      </c>
      <c r="AD6" s="24" t="s">
        <v>6</v>
      </c>
      <c r="AE6" s="24" t="s">
        <v>6</v>
      </c>
      <c r="AF6" s="24" t="s">
        <v>6</v>
      </c>
      <c r="AG6" s="24" t="s">
        <v>6</v>
      </c>
      <c r="AH6" s="24" t="s">
        <v>6</v>
      </c>
      <c r="AI6" s="24" t="s">
        <v>6</v>
      </c>
      <c r="AJ6" s="24" t="s">
        <v>6</v>
      </c>
      <c r="AK6" s="24" t="s">
        <v>6</v>
      </c>
    </row>
    <row r="7" spans="1:38" ht="24.75" x14ac:dyDescent="0.55000000000000004">
      <c r="A7" s="23" t="s">
        <v>37</v>
      </c>
      <c r="C7" s="23" t="s">
        <v>38</v>
      </c>
      <c r="E7" s="23" t="s">
        <v>39</v>
      </c>
      <c r="G7" s="23" t="s">
        <v>40</v>
      </c>
      <c r="I7" s="23" t="s">
        <v>41</v>
      </c>
      <c r="K7" s="23" t="s">
        <v>42</v>
      </c>
      <c r="M7" s="23" t="s">
        <v>35</v>
      </c>
      <c r="O7" s="23" t="s">
        <v>7</v>
      </c>
      <c r="Q7" s="23" t="s">
        <v>8</v>
      </c>
      <c r="S7" s="23" t="s">
        <v>9</v>
      </c>
      <c r="U7" s="24" t="s">
        <v>10</v>
      </c>
      <c r="V7" s="24" t="s">
        <v>10</v>
      </c>
      <c r="W7" s="24" t="s">
        <v>10</v>
      </c>
      <c r="Y7" s="24" t="s">
        <v>11</v>
      </c>
      <c r="Z7" s="24" t="s">
        <v>11</v>
      </c>
      <c r="AA7" s="24" t="s">
        <v>11</v>
      </c>
      <c r="AC7" s="23" t="s">
        <v>7</v>
      </c>
      <c r="AE7" s="23" t="s">
        <v>43</v>
      </c>
      <c r="AG7" s="23" t="s">
        <v>8</v>
      </c>
      <c r="AI7" s="23" t="s">
        <v>9</v>
      </c>
      <c r="AK7" s="23" t="s">
        <v>13</v>
      </c>
    </row>
    <row r="8" spans="1:38" ht="24.75" x14ac:dyDescent="0.55000000000000004">
      <c r="A8" s="24" t="s">
        <v>37</v>
      </c>
      <c r="C8" s="24" t="s">
        <v>38</v>
      </c>
      <c r="E8" s="24" t="s">
        <v>39</v>
      </c>
      <c r="G8" s="24" t="s">
        <v>40</v>
      </c>
      <c r="I8" s="24" t="s">
        <v>41</v>
      </c>
      <c r="K8" s="24" t="s">
        <v>42</v>
      </c>
      <c r="M8" s="24" t="s">
        <v>35</v>
      </c>
      <c r="O8" s="24" t="s">
        <v>7</v>
      </c>
      <c r="Q8" s="24" t="s">
        <v>8</v>
      </c>
      <c r="S8" s="24" t="s">
        <v>9</v>
      </c>
      <c r="U8" s="24" t="s">
        <v>7</v>
      </c>
      <c r="W8" s="24" t="s">
        <v>8</v>
      </c>
      <c r="Y8" s="24" t="s">
        <v>7</v>
      </c>
      <c r="AA8" s="24" t="s">
        <v>14</v>
      </c>
      <c r="AC8" s="24" t="s">
        <v>7</v>
      </c>
      <c r="AE8" s="24" t="s">
        <v>43</v>
      </c>
      <c r="AG8" s="24" t="s">
        <v>8</v>
      </c>
      <c r="AI8" s="24" t="s">
        <v>9</v>
      </c>
      <c r="AK8" s="24" t="s">
        <v>13</v>
      </c>
    </row>
    <row r="9" spans="1:38" x14ac:dyDescent="0.55000000000000004">
      <c r="A9" s="1" t="s">
        <v>44</v>
      </c>
      <c r="C9" s="4" t="s">
        <v>45</v>
      </c>
      <c r="D9" s="4"/>
      <c r="E9" s="4" t="s">
        <v>45</v>
      </c>
      <c r="F9" s="4"/>
      <c r="G9" s="4" t="s">
        <v>46</v>
      </c>
      <c r="H9" s="4"/>
      <c r="I9" s="4" t="s">
        <v>47</v>
      </c>
      <c r="J9" s="4"/>
      <c r="K9" s="5">
        <v>0</v>
      </c>
      <c r="L9" s="4"/>
      <c r="M9" s="5">
        <v>0</v>
      </c>
      <c r="N9" s="4"/>
      <c r="O9" s="5">
        <v>1903</v>
      </c>
      <c r="P9" s="4"/>
      <c r="Q9" s="5">
        <v>1661620111</v>
      </c>
      <c r="R9" s="4"/>
      <c r="S9" s="5">
        <v>1824086842</v>
      </c>
      <c r="T9" s="4"/>
      <c r="U9" s="5">
        <v>0</v>
      </c>
      <c r="V9" s="4"/>
      <c r="W9" s="5">
        <v>0</v>
      </c>
      <c r="X9" s="4"/>
      <c r="Y9" s="5">
        <v>0</v>
      </c>
      <c r="Z9" s="4"/>
      <c r="AA9" s="5">
        <v>0</v>
      </c>
      <c r="AB9" s="5"/>
      <c r="AC9" s="5">
        <v>1903</v>
      </c>
      <c r="AD9" s="4"/>
      <c r="AE9" s="5">
        <v>973976</v>
      </c>
      <c r="AF9" s="4"/>
      <c r="AG9" s="5">
        <v>1661620111</v>
      </c>
      <c r="AH9" s="4"/>
      <c r="AI9" s="5">
        <v>1853140385</v>
      </c>
      <c r="AJ9" s="4"/>
      <c r="AK9" s="8">
        <v>4.0431808196401069E-2</v>
      </c>
      <c r="AL9" s="4"/>
    </row>
    <row r="10" spans="1:38" x14ac:dyDescent="0.55000000000000004">
      <c r="A10" s="1" t="s">
        <v>48</v>
      </c>
      <c r="C10" s="4" t="s">
        <v>45</v>
      </c>
      <c r="D10" s="4"/>
      <c r="E10" s="4" t="s">
        <v>45</v>
      </c>
      <c r="F10" s="4"/>
      <c r="G10" s="4" t="s">
        <v>49</v>
      </c>
      <c r="H10" s="4"/>
      <c r="I10" s="4" t="s">
        <v>50</v>
      </c>
      <c r="J10" s="4"/>
      <c r="K10" s="5">
        <v>0</v>
      </c>
      <c r="L10" s="4"/>
      <c r="M10" s="5">
        <v>0</v>
      </c>
      <c r="N10" s="4"/>
      <c r="O10" s="5">
        <v>1726</v>
      </c>
      <c r="P10" s="4"/>
      <c r="Q10" s="5">
        <v>1494784871</v>
      </c>
      <c r="R10" s="4"/>
      <c r="S10" s="5">
        <v>1627801009</v>
      </c>
      <c r="T10" s="4"/>
      <c r="U10" s="5">
        <v>0</v>
      </c>
      <c r="V10" s="4"/>
      <c r="W10" s="5">
        <v>0</v>
      </c>
      <c r="X10" s="4"/>
      <c r="Y10" s="5">
        <v>0</v>
      </c>
      <c r="Z10" s="4"/>
      <c r="AA10" s="5">
        <v>0</v>
      </c>
      <c r="AB10" s="5"/>
      <c r="AC10" s="5">
        <v>1726</v>
      </c>
      <c r="AD10" s="4"/>
      <c r="AE10" s="5">
        <v>958973</v>
      </c>
      <c r="AF10" s="4"/>
      <c r="AG10" s="5">
        <v>1494784871</v>
      </c>
      <c r="AH10" s="4"/>
      <c r="AI10" s="5">
        <v>1654887395</v>
      </c>
      <c r="AJ10" s="4"/>
      <c r="AK10" s="8">
        <v>3.6106325393843175E-2</v>
      </c>
      <c r="AL10" s="4"/>
    </row>
    <row r="11" spans="1:38" x14ac:dyDescent="0.55000000000000004">
      <c r="A11" s="1" t="s">
        <v>51</v>
      </c>
      <c r="C11" s="4" t="s">
        <v>45</v>
      </c>
      <c r="D11" s="4"/>
      <c r="E11" s="4" t="s">
        <v>45</v>
      </c>
      <c r="F11" s="4"/>
      <c r="G11" s="4" t="s">
        <v>52</v>
      </c>
      <c r="H11" s="4"/>
      <c r="I11" s="4" t="s">
        <v>53</v>
      </c>
      <c r="J11" s="4"/>
      <c r="K11" s="5">
        <v>0</v>
      </c>
      <c r="L11" s="4"/>
      <c r="M11" s="5">
        <v>0</v>
      </c>
      <c r="N11" s="4"/>
      <c r="O11" s="5">
        <v>2871</v>
      </c>
      <c r="P11" s="4"/>
      <c r="Q11" s="5">
        <v>1995951696</v>
      </c>
      <c r="R11" s="4"/>
      <c r="S11" s="5">
        <v>2210309502</v>
      </c>
      <c r="T11" s="4"/>
      <c r="U11" s="5">
        <v>0</v>
      </c>
      <c r="V11" s="4"/>
      <c r="W11" s="5">
        <v>0</v>
      </c>
      <c r="X11" s="4"/>
      <c r="Y11" s="5">
        <v>0</v>
      </c>
      <c r="Z11" s="4"/>
      <c r="AA11" s="5">
        <v>0</v>
      </c>
      <c r="AB11" s="5"/>
      <c r="AC11" s="5">
        <v>2871</v>
      </c>
      <c r="AD11" s="4"/>
      <c r="AE11" s="5">
        <v>770089</v>
      </c>
      <c r="AF11" s="4"/>
      <c r="AG11" s="5">
        <v>1995951696</v>
      </c>
      <c r="AH11" s="4"/>
      <c r="AI11" s="5">
        <v>2210524788</v>
      </c>
      <c r="AJ11" s="4"/>
      <c r="AK11" s="8">
        <v>4.8229219418692952E-2</v>
      </c>
      <c r="AL11" s="4"/>
    </row>
    <row r="12" spans="1:38" x14ac:dyDescent="0.55000000000000004">
      <c r="A12" s="1" t="s">
        <v>34</v>
      </c>
      <c r="C12" s="4" t="s">
        <v>45</v>
      </c>
      <c r="D12" s="4"/>
      <c r="E12" s="4" t="s">
        <v>45</v>
      </c>
      <c r="F12" s="4"/>
      <c r="G12" s="4" t="s">
        <v>54</v>
      </c>
      <c r="H12" s="4"/>
      <c r="I12" s="4" t="s">
        <v>55</v>
      </c>
      <c r="J12" s="4"/>
      <c r="K12" s="5">
        <v>0</v>
      </c>
      <c r="L12" s="4"/>
      <c r="M12" s="5">
        <v>0</v>
      </c>
      <c r="N12" s="4"/>
      <c r="O12" s="5">
        <v>1126</v>
      </c>
      <c r="P12" s="4"/>
      <c r="Q12" s="5">
        <v>1018651594</v>
      </c>
      <c r="R12" s="4"/>
      <c r="S12" s="5">
        <v>1113917639</v>
      </c>
      <c r="T12" s="4"/>
      <c r="U12" s="5">
        <v>0</v>
      </c>
      <c r="V12" s="4"/>
      <c r="W12" s="5">
        <v>0</v>
      </c>
      <c r="X12" s="4"/>
      <c r="Y12" s="5">
        <v>1126</v>
      </c>
      <c r="Z12" s="4"/>
      <c r="AA12" s="5">
        <v>1126000000</v>
      </c>
      <c r="AB12" s="5"/>
      <c r="AC12" s="5">
        <v>0</v>
      </c>
      <c r="AD12" s="4"/>
      <c r="AE12" s="5">
        <v>0</v>
      </c>
      <c r="AF12" s="4"/>
      <c r="AG12" s="5">
        <v>0</v>
      </c>
      <c r="AH12" s="4"/>
      <c r="AI12" s="5">
        <v>0</v>
      </c>
      <c r="AJ12" s="4"/>
      <c r="AK12" s="8">
        <v>0</v>
      </c>
      <c r="AL12" s="4"/>
    </row>
    <row r="13" spans="1:38" x14ac:dyDescent="0.55000000000000004">
      <c r="A13" s="1" t="s">
        <v>56</v>
      </c>
      <c r="C13" s="4" t="s">
        <v>45</v>
      </c>
      <c r="D13" s="4"/>
      <c r="E13" s="4" t="s">
        <v>45</v>
      </c>
      <c r="F13" s="4"/>
      <c r="G13" s="4" t="s">
        <v>57</v>
      </c>
      <c r="H13" s="4"/>
      <c r="I13" s="4" t="s">
        <v>58</v>
      </c>
      <c r="J13" s="4"/>
      <c r="K13" s="5">
        <v>0</v>
      </c>
      <c r="L13" s="4"/>
      <c r="M13" s="5">
        <v>0</v>
      </c>
      <c r="N13" s="4"/>
      <c r="O13" s="5">
        <v>1223</v>
      </c>
      <c r="P13" s="4"/>
      <c r="Q13" s="5">
        <v>968546915</v>
      </c>
      <c r="R13" s="4"/>
      <c r="S13" s="5">
        <v>1183666543</v>
      </c>
      <c r="T13" s="4"/>
      <c r="U13" s="5">
        <v>0</v>
      </c>
      <c r="V13" s="4"/>
      <c r="W13" s="5">
        <v>0</v>
      </c>
      <c r="X13" s="4"/>
      <c r="Y13" s="5">
        <v>0</v>
      </c>
      <c r="Z13" s="4"/>
      <c r="AA13" s="5">
        <v>0</v>
      </c>
      <c r="AB13" s="5"/>
      <c r="AC13" s="5">
        <v>1223</v>
      </c>
      <c r="AD13" s="4"/>
      <c r="AE13" s="5">
        <v>987081</v>
      </c>
      <c r="AF13" s="4"/>
      <c r="AG13" s="5">
        <v>968546915</v>
      </c>
      <c r="AH13" s="4"/>
      <c r="AI13" s="5">
        <v>1206981257</v>
      </c>
      <c r="AJ13" s="4"/>
      <c r="AK13" s="8">
        <v>2.6333911383446033E-2</v>
      </c>
      <c r="AL13" s="4"/>
    </row>
    <row r="14" spans="1:38" x14ac:dyDescent="0.55000000000000004">
      <c r="A14" s="1" t="s">
        <v>32</v>
      </c>
      <c r="C14" s="4" t="s">
        <v>45</v>
      </c>
      <c r="D14" s="4"/>
      <c r="E14" s="4" t="s">
        <v>45</v>
      </c>
      <c r="F14" s="4"/>
      <c r="G14" s="4" t="s">
        <v>59</v>
      </c>
      <c r="H14" s="4"/>
      <c r="I14" s="4" t="s">
        <v>60</v>
      </c>
      <c r="J14" s="4"/>
      <c r="K14" s="5">
        <v>0</v>
      </c>
      <c r="L14" s="4"/>
      <c r="M14" s="5">
        <v>0</v>
      </c>
      <c r="N14" s="4"/>
      <c r="O14" s="5">
        <v>0</v>
      </c>
      <c r="P14" s="4"/>
      <c r="Q14" s="5">
        <v>0</v>
      </c>
      <c r="R14" s="4"/>
      <c r="S14" s="5">
        <v>0</v>
      </c>
      <c r="T14" s="4"/>
      <c r="U14" s="5">
        <v>3851</v>
      </c>
      <c r="V14" s="4"/>
      <c r="W14" s="5">
        <v>2998667835</v>
      </c>
      <c r="X14" s="4"/>
      <c r="Y14" s="5">
        <v>0</v>
      </c>
      <c r="Z14" s="4"/>
      <c r="AA14" s="5">
        <v>0</v>
      </c>
      <c r="AB14" s="5"/>
      <c r="AC14" s="5">
        <v>3851</v>
      </c>
      <c r="AD14" s="4"/>
      <c r="AE14" s="5">
        <v>780379</v>
      </c>
      <c r="AF14" s="4"/>
      <c r="AG14" s="5">
        <v>2998667835</v>
      </c>
      <c r="AH14" s="4"/>
      <c r="AI14" s="5">
        <v>3004694829</v>
      </c>
      <c r="AJ14" s="4"/>
      <c r="AK14" s="8">
        <v>6.5556417634730954E-2</v>
      </c>
      <c r="AL14" s="4"/>
    </row>
    <row r="15" spans="1:38" x14ac:dyDescent="0.55000000000000004">
      <c r="A15" s="1" t="s">
        <v>33</v>
      </c>
      <c r="C15" s="4" t="s">
        <v>45</v>
      </c>
      <c r="D15" s="4"/>
      <c r="E15" s="4" t="s">
        <v>45</v>
      </c>
      <c r="F15" s="4"/>
      <c r="G15" s="4" t="s">
        <v>61</v>
      </c>
      <c r="H15" s="4"/>
      <c r="I15" s="4" t="s">
        <v>62</v>
      </c>
      <c r="J15" s="4"/>
      <c r="K15" s="5">
        <v>0</v>
      </c>
      <c r="L15" s="4"/>
      <c r="M15" s="5">
        <v>0</v>
      </c>
      <c r="N15" s="4"/>
      <c r="O15" s="5">
        <v>0</v>
      </c>
      <c r="P15" s="4"/>
      <c r="Q15" s="5">
        <v>0</v>
      </c>
      <c r="R15" s="4"/>
      <c r="S15" s="5">
        <v>0</v>
      </c>
      <c r="T15" s="4"/>
      <c r="U15" s="5">
        <v>2831</v>
      </c>
      <c r="V15" s="4"/>
      <c r="W15" s="5">
        <v>2497790979</v>
      </c>
      <c r="X15" s="4"/>
      <c r="Y15" s="5">
        <v>0</v>
      </c>
      <c r="Z15" s="4"/>
      <c r="AA15" s="5">
        <v>0</v>
      </c>
      <c r="AB15" s="5"/>
      <c r="AC15" s="5">
        <v>2831</v>
      </c>
      <c r="AD15" s="4"/>
      <c r="AE15" s="5">
        <v>889838</v>
      </c>
      <c r="AF15" s="4"/>
      <c r="AG15" s="5">
        <v>2497790979</v>
      </c>
      <c r="AH15" s="4"/>
      <c r="AI15" s="5">
        <v>2518674785</v>
      </c>
      <c r="AJ15" s="4"/>
      <c r="AK15" s="8">
        <v>5.4952434602644366E-2</v>
      </c>
      <c r="AL15" s="4"/>
    </row>
    <row r="16" spans="1:38" ht="24.75" thickBot="1" x14ac:dyDescent="0.6"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10">
        <f>SUM(Q9:Q15)</f>
        <v>7139555187</v>
      </c>
      <c r="R16" s="4"/>
      <c r="S16" s="10">
        <f>SUM(S9:S15)</f>
        <v>7959781535</v>
      </c>
      <c r="T16" s="4"/>
      <c r="U16" s="4"/>
      <c r="V16" s="4"/>
      <c r="W16" s="10">
        <f>SUM(W9:W15)</f>
        <v>5496458814</v>
      </c>
      <c r="X16" s="4"/>
      <c r="Y16" s="4"/>
      <c r="Z16" s="4"/>
      <c r="AA16" s="10">
        <f>SUM(AA9:AA15)</f>
        <v>1126000000</v>
      </c>
      <c r="AB16" s="4"/>
      <c r="AC16" s="4"/>
      <c r="AD16" s="4"/>
      <c r="AE16" s="4"/>
      <c r="AF16" s="4"/>
      <c r="AG16" s="10">
        <f>SUM(AG9:AG15)</f>
        <v>11617362407</v>
      </c>
      <c r="AH16" s="4"/>
      <c r="AI16" s="10">
        <f>SUM(AI9:AI15)</f>
        <v>12448903439</v>
      </c>
      <c r="AJ16" s="4"/>
      <c r="AK16" s="11">
        <f>SUM(AK9:AK15)</f>
        <v>0.27161011662975859</v>
      </c>
      <c r="AL16" s="4"/>
    </row>
    <row r="17" spans="37:37" ht="24.75" thickTop="1" x14ac:dyDescent="0.55000000000000004"/>
    <row r="18" spans="37:37" x14ac:dyDescent="0.55000000000000004">
      <c r="AK18" s="17"/>
    </row>
  </sheetData>
  <mergeCells count="28">
    <mergeCell ref="W8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  <mergeCell ref="A4:AK4"/>
    <mergeCell ref="A3:AK3"/>
    <mergeCell ref="A2:AK2"/>
    <mergeCell ref="AE7:AE8"/>
    <mergeCell ref="AG7:AG8"/>
    <mergeCell ref="AI7:AI8"/>
    <mergeCell ref="AK7:AK8"/>
    <mergeCell ref="AC6:AK6"/>
    <mergeCell ref="Y8"/>
    <mergeCell ref="AA8"/>
    <mergeCell ref="Y7:AA7"/>
    <mergeCell ref="U6:AA6"/>
    <mergeCell ref="AC7:AC8"/>
    <mergeCell ref="S7:S8"/>
    <mergeCell ref="O6:S6"/>
    <mergeCell ref="U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S12"/>
  <sheetViews>
    <sheetView rightToLeft="1" workbookViewId="0">
      <selection activeCell="E13" sqref="E13"/>
    </sheetView>
  </sheetViews>
  <sheetFormatPr defaultRowHeight="24" x14ac:dyDescent="0.55000000000000004"/>
  <cols>
    <col min="1" max="1" width="22.28515625" style="1" bestFit="1" customWidth="1"/>
    <col min="2" max="2" width="1" style="1" customWidth="1"/>
    <col min="3" max="3" width="23.5703125" style="1" bestFit="1" customWidth="1"/>
    <col min="4" max="4" width="1" style="1" customWidth="1"/>
    <col min="5" max="5" width="15.42578125" style="1" bestFit="1" customWidth="1"/>
    <col min="6" max="6" width="1" style="1" customWidth="1"/>
    <col min="7" max="7" width="13.85546875" style="1" bestFit="1" customWidth="1"/>
    <col min="8" max="8" width="1" style="1" customWidth="1"/>
    <col min="9" max="9" width="10.28515625" style="1" bestFit="1" customWidth="1"/>
    <col min="10" max="10" width="1" style="1" customWidth="1"/>
    <col min="11" max="11" width="15.7109375" style="1" bestFit="1" customWidth="1"/>
    <col min="12" max="12" width="1" style="1" customWidth="1"/>
    <col min="13" max="13" width="14.28515625" style="1" bestFit="1" customWidth="1"/>
    <col min="14" max="14" width="1" style="1" customWidth="1"/>
    <col min="15" max="15" width="14.28515625" style="1" bestFit="1" customWidth="1"/>
    <col min="16" max="16" width="1" style="1" customWidth="1"/>
    <col min="17" max="17" width="14.28515625" style="1" bestFit="1" customWidth="1"/>
    <col min="18" max="18" width="1" style="1" customWidth="1"/>
    <col min="19" max="19" width="23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.75" x14ac:dyDescent="0.55000000000000004">
      <c r="A2" s="22" t="s">
        <v>0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</row>
    <row r="3" spans="1:19" ht="24.75" x14ac:dyDescent="0.55000000000000004">
      <c r="A3" s="22" t="s">
        <v>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</row>
    <row r="4" spans="1:19" ht="24.75" x14ac:dyDescent="0.55000000000000004">
      <c r="A4" s="22" t="s">
        <v>2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</row>
    <row r="6" spans="1:19" ht="24.75" x14ac:dyDescent="0.55000000000000004">
      <c r="A6" s="23" t="s">
        <v>64</v>
      </c>
      <c r="C6" s="24" t="s">
        <v>65</v>
      </c>
      <c r="D6" s="24" t="s">
        <v>65</v>
      </c>
      <c r="E6" s="24" t="s">
        <v>65</v>
      </c>
      <c r="F6" s="24" t="s">
        <v>65</v>
      </c>
      <c r="G6" s="24" t="s">
        <v>65</v>
      </c>
      <c r="H6" s="24" t="s">
        <v>65</v>
      </c>
      <c r="I6" s="24" t="s">
        <v>65</v>
      </c>
      <c r="K6" s="24" t="s">
        <v>172</v>
      </c>
      <c r="M6" s="24" t="s">
        <v>5</v>
      </c>
      <c r="N6" s="24" t="s">
        <v>5</v>
      </c>
      <c r="O6" s="24" t="s">
        <v>5</v>
      </c>
      <c r="Q6" s="24" t="s">
        <v>6</v>
      </c>
      <c r="R6" s="24" t="s">
        <v>6</v>
      </c>
      <c r="S6" s="24" t="s">
        <v>6</v>
      </c>
    </row>
    <row r="7" spans="1:19" ht="24.75" x14ac:dyDescent="0.55000000000000004">
      <c r="A7" s="24" t="s">
        <v>64</v>
      </c>
      <c r="C7" s="24" t="s">
        <v>66</v>
      </c>
      <c r="E7" s="24" t="s">
        <v>67</v>
      </c>
      <c r="G7" s="24" t="s">
        <v>68</v>
      </c>
      <c r="I7" s="24" t="s">
        <v>42</v>
      </c>
      <c r="K7" s="24" t="s">
        <v>69</v>
      </c>
      <c r="M7" s="24" t="s">
        <v>70</v>
      </c>
      <c r="O7" s="24" t="s">
        <v>71</v>
      </c>
      <c r="Q7" s="24" t="s">
        <v>69</v>
      </c>
      <c r="S7" s="24" t="s">
        <v>63</v>
      </c>
    </row>
    <row r="8" spans="1:19" x14ac:dyDescent="0.55000000000000004">
      <c r="A8" s="1" t="s">
        <v>72</v>
      </c>
      <c r="C8" s="4" t="s">
        <v>73</v>
      </c>
      <c r="E8" s="1" t="s">
        <v>74</v>
      </c>
      <c r="G8" s="1" t="s">
        <v>75</v>
      </c>
      <c r="I8" s="4">
        <v>0</v>
      </c>
      <c r="J8" s="4"/>
      <c r="K8" s="5">
        <v>5475419092</v>
      </c>
      <c r="L8" s="4"/>
      <c r="M8" s="5">
        <v>1157655221</v>
      </c>
      <c r="N8" s="4"/>
      <c r="O8" s="5">
        <v>4000000000</v>
      </c>
      <c r="P8" s="4"/>
      <c r="Q8" s="5">
        <v>2633074313</v>
      </c>
      <c r="R8" s="4"/>
      <c r="S8" s="8">
        <v>5.7448402966020579E-2</v>
      </c>
    </row>
    <row r="9" spans="1:19" x14ac:dyDescent="0.55000000000000004">
      <c r="A9" s="1" t="s">
        <v>76</v>
      </c>
      <c r="C9" s="1" t="s">
        <v>77</v>
      </c>
      <c r="E9" s="1" t="s">
        <v>74</v>
      </c>
      <c r="G9" s="1" t="s">
        <v>78</v>
      </c>
      <c r="I9" s="4">
        <v>0</v>
      </c>
      <c r="J9" s="4"/>
      <c r="K9" s="5">
        <v>480000</v>
      </c>
      <c r="L9" s="4"/>
      <c r="M9" s="5">
        <v>0</v>
      </c>
      <c r="N9" s="4"/>
      <c r="O9" s="5">
        <v>420000</v>
      </c>
      <c r="P9" s="4"/>
      <c r="Q9" s="5">
        <v>60000</v>
      </c>
      <c r="R9" s="4"/>
      <c r="S9" s="8">
        <v>1.3090797175541907E-6</v>
      </c>
    </row>
    <row r="10" spans="1:19" ht="24.75" thickBot="1" x14ac:dyDescent="0.6">
      <c r="K10" s="12">
        <f>SUM(K8:K9)</f>
        <v>5475899092</v>
      </c>
      <c r="M10" s="12">
        <f>SUM(M8:M9)</f>
        <v>1157655221</v>
      </c>
      <c r="O10" s="12">
        <f>SUM(O8:O9)</f>
        <v>4000420000</v>
      </c>
      <c r="Q10" s="12">
        <f>SUM(Q8:Q9)</f>
        <v>2633134313</v>
      </c>
      <c r="S10" s="9">
        <f>SUM(S8:S9)</f>
        <v>5.7449712045738136E-2</v>
      </c>
    </row>
    <row r="11" spans="1:19" ht="24.75" thickTop="1" x14ac:dyDescent="0.55000000000000004">
      <c r="Q11" s="3"/>
    </row>
    <row r="12" spans="1:19" x14ac:dyDescent="0.55000000000000004">
      <c r="S12" s="13"/>
    </row>
  </sheetData>
  <mergeCells count="17">
    <mergeCell ref="G7"/>
    <mergeCell ref="I7"/>
    <mergeCell ref="C6:I6"/>
    <mergeCell ref="A4:S4"/>
    <mergeCell ref="A3:S3"/>
    <mergeCell ref="A2:S2"/>
    <mergeCell ref="Q7"/>
    <mergeCell ref="S7"/>
    <mergeCell ref="Q6:S6"/>
    <mergeCell ref="K7"/>
    <mergeCell ref="K6"/>
    <mergeCell ref="M7"/>
    <mergeCell ref="O7"/>
    <mergeCell ref="M6:O6"/>
    <mergeCell ref="A6:A7"/>
    <mergeCell ref="C7"/>
    <mergeCell ref="E7"/>
  </mergeCells>
  <pageMargins left="0.7" right="0.7" top="0.75" bottom="0.75" header="0.3" footer="0.3"/>
  <ignoredErrors>
    <ignoredError sqref="C8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0"/>
  <sheetViews>
    <sheetView rightToLeft="1" workbookViewId="0">
      <selection activeCell="J7" sqref="J7"/>
    </sheetView>
  </sheetViews>
  <sheetFormatPr defaultColWidth="22.42578125" defaultRowHeight="24" x14ac:dyDescent="0.55000000000000004"/>
  <cols>
    <col min="1" max="1" width="35.5703125" style="1" bestFit="1" customWidth="1"/>
    <col min="2" max="2" width="1.28515625" style="1" customWidth="1"/>
    <col min="3" max="3" width="9.7109375" style="1" bestFit="1" customWidth="1"/>
    <col min="4" max="4" width="1.28515625" style="1" customWidth="1"/>
    <col min="5" max="5" width="20.7109375" style="1" bestFit="1" customWidth="1"/>
    <col min="6" max="16384" width="22.42578125" style="1"/>
  </cols>
  <sheetData>
    <row r="2" spans="1:5" ht="24.75" x14ac:dyDescent="0.55000000000000004">
      <c r="A2" s="22" t="s">
        <v>0</v>
      </c>
      <c r="B2" s="22"/>
      <c r="C2" s="22"/>
      <c r="D2" s="22"/>
      <c r="E2" s="22"/>
    </row>
    <row r="3" spans="1:5" ht="24.75" x14ac:dyDescent="0.55000000000000004">
      <c r="A3" s="22" t="s">
        <v>79</v>
      </c>
      <c r="B3" s="22"/>
      <c r="C3" s="22"/>
      <c r="D3" s="22"/>
      <c r="E3" s="22"/>
    </row>
    <row r="4" spans="1:5" ht="24.75" x14ac:dyDescent="0.55000000000000004">
      <c r="A4" s="22" t="s">
        <v>2</v>
      </c>
      <c r="B4" s="22"/>
      <c r="C4" s="22"/>
      <c r="D4" s="22"/>
      <c r="E4" s="22"/>
    </row>
    <row r="5" spans="1:5" ht="24.75" x14ac:dyDescent="0.55000000000000004">
      <c r="C5" s="23" t="s">
        <v>81</v>
      </c>
      <c r="E5" s="16" t="s">
        <v>173</v>
      </c>
    </row>
    <row r="6" spans="1:5" ht="24.75" x14ac:dyDescent="0.55000000000000004">
      <c r="A6" s="23" t="s">
        <v>167</v>
      </c>
      <c r="C6" s="24"/>
      <c r="E6" s="24" t="s">
        <v>174</v>
      </c>
    </row>
    <row r="7" spans="1:5" ht="24.75" x14ac:dyDescent="0.55000000000000004">
      <c r="A7" s="24" t="s">
        <v>167</v>
      </c>
      <c r="C7" s="24" t="s">
        <v>69</v>
      </c>
      <c r="E7" s="24" t="s">
        <v>69</v>
      </c>
    </row>
    <row r="8" spans="1:5" x14ac:dyDescent="0.55000000000000004">
      <c r="A8" s="1" t="s">
        <v>168</v>
      </c>
      <c r="C8" s="5">
        <v>0</v>
      </c>
      <c r="D8" s="4"/>
      <c r="E8" s="5">
        <v>26411065</v>
      </c>
    </row>
    <row r="9" spans="1:5" ht="25.5" thickBot="1" x14ac:dyDescent="0.65">
      <c r="A9" s="2" t="s">
        <v>162</v>
      </c>
      <c r="C9" s="10">
        <v>0</v>
      </c>
      <c r="D9" s="4"/>
      <c r="E9" s="10">
        <v>26411065</v>
      </c>
    </row>
    <row r="10" spans="1:5" ht="24.75" thickTop="1" x14ac:dyDescent="0.55000000000000004"/>
  </sheetData>
  <mergeCells count="8">
    <mergeCell ref="A4:E4"/>
    <mergeCell ref="A3:E3"/>
    <mergeCell ref="A2:E2"/>
    <mergeCell ref="A6:A7"/>
    <mergeCell ref="C7"/>
    <mergeCell ref="E7"/>
    <mergeCell ref="E6"/>
    <mergeCell ref="C5:C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J12"/>
  <sheetViews>
    <sheetView rightToLeft="1" workbookViewId="0">
      <selection activeCell="E19" sqref="E19"/>
    </sheetView>
  </sheetViews>
  <sheetFormatPr defaultRowHeight="24" x14ac:dyDescent="0.55000000000000004"/>
  <cols>
    <col min="1" max="1" width="25" style="1" bestFit="1" customWidth="1"/>
    <col min="2" max="2" width="1" style="1" customWidth="1"/>
    <col min="3" max="3" width="16" style="1" bestFit="1" customWidth="1"/>
    <col min="4" max="4" width="1" style="1" customWidth="1"/>
    <col min="5" max="5" width="24.85546875" style="1" bestFit="1" customWidth="1"/>
    <col min="6" max="6" width="1" style="1" customWidth="1"/>
    <col min="7" max="7" width="33.42578125" style="1" bestFit="1" customWidth="1"/>
    <col min="8" max="8" width="1" style="1" customWidth="1"/>
    <col min="9" max="9" width="9.140625" style="1" customWidth="1"/>
    <col min="10" max="10" width="15.42578125" style="1" bestFit="1" customWidth="1"/>
    <col min="11" max="16384" width="9.140625" style="1"/>
  </cols>
  <sheetData>
    <row r="2" spans="1:10" ht="24.75" x14ac:dyDescent="0.55000000000000004">
      <c r="A2" s="22" t="s">
        <v>0</v>
      </c>
      <c r="B2" s="22"/>
      <c r="C2" s="22"/>
      <c r="D2" s="22"/>
      <c r="E2" s="22"/>
      <c r="F2" s="22"/>
      <c r="G2" s="22"/>
    </row>
    <row r="3" spans="1:10" ht="24.75" x14ac:dyDescent="0.55000000000000004">
      <c r="A3" s="22" t="s">
        <v>79</v>
      </c>
      <c r="B3" s="22"/>
      <c r="C3" s="22"/>
      <c r="D3" s="22"/>
      <c r="E3" s="22"/>
      <c r="F3" s="22"/>
      <c r="G3" s="22"/>
    </row>
    <row r="4" spans="1:10" ht="24.75" x14ac:dyDescent="0.55000000000000004">
      <c r="A4" s="22" t="s">
        <v>2</v>
      </c>
      <c r="B4" s="22"/>
      <c r="C4" s="22"/>
      <c r="D4" s="22"/>
      <c r="E4" s="22"/>
      <c r="F4" s="22"/>
      <c r="G4" s="22"/>
    </row>
    <row r="5" spans="1:10" x14ac:dyDescent="0.55000000000000004">
      <c r="J5" s="3"/>
    </row>
    <row r="6" spans="1:10" ht="24.75" x14ac:dyDescent="0.55000000000000004">
      <c r="A6" s="24" t="s">
        <v>83</v>
      </c>
      <c r="C6" s="24" t="s">
        <v>69</v>
      </c>
      <c r="E6" s="24" t="s">
        <v>160</v>
      </c>
      <c r="G6" s="24" t="s">
        <v>13</v>
      </c>
      <c r="J6" s="3"/>
    </row>
    <row r="7" spans="1:10" x14ac:dyDescent="0.55000000000000004">
      <c r="A7" s="1" t="s">
        <v>169</v>
      </c>
      <c r="C7" s="5">
        <f>'سرمایه‌گذاری در سهام'!I62</f>
        <v>2787712027</v>
      </c>
      <c r="D7" s="4"/>
      <c r="E7" s="8">
        <f>C7/$C$10</f>
        <v>0.95355935454877749</v>
      </c>
      <c r="F7" s="4"/>
      <c r="G7" s="8">
        <v>6.0822287947580322E-2</v>
      </c>
      <c r="H7" s="4"/>
      <c r="I7" s="4"/>
      <c r="J7" s="3"/>
    </row>
    <row r="8" spans="1:10" x14ac:dyDescent="0.55000000000000004">
      <c r="A8" s="1" t="s">
        <v>170</v>
      </c>
      <c r="C8" s="5">
        <f>'سرمایه‌گذاری در اوراق بهادار'!I19</f>
        <v>118663093</v>
      </c>
      <c r="D8" s="4"/>
      <c r="E8" s="8">
        <f t="shared" ref="E8:E9" si="0">C8/$C$10</f>
        <v>4.058966682136482E-2</v>
      </c>
      <c r="F8" s="4"/>
      <c r="G8" s="8">
        <v>2.5889907390217919E-3</v>
      </c>
      <c r="H8" s="4"/>
      <c r="I8" s="4"/>
      <c r="J8" s="3"/>
    </row>
    <row r="9" spans="1:10" x14ac:dyDescent="0.55000000000000004">
      <c r="A9" s="1" t="s">
        <v>171</v>
      </c>
      <c r="C9" s="5">
        <f>'درآمد سپرده بانکی'!E9</f>
        <v>17105221</v>
      </c>
      <c r="D9" s="4"/>
      <c r="E9" s="8">
        <f t="shared" si="0"/>
        <v>5.8509786298576649E-3</v>
      </c>
      <c r="F9" s="4"/>
      <c r="G9" s="8">
        <v>3.7320163125636687E-4</v>
      </c>
      <c r="H9" s="4"/>
      <c r="I9" s="4"/>
    </row>
    <row r="10" spans="1:10" ht="24.75" thickBot="1" x14ac:dyDescent="0.6">
      <c r="C10" s="10">
        <f>SUM(C7:C9)</f>
        <v>2923480341</v>
      </c>
      <c r="D10" s="4"/>
      <c r="E10" s="11">
        <f>SUM(E7:E9)</f>
        <v>0.99999999999999989</v>
      </c>
      <c r="F10" s="4"/>
      <c r="G10" s="11">
        <f>SUM(G7:G9)</f>
        <v>6.378448031785848E-2</v>
      </c>
      <c r="H10" s="4"/>
      <c r="I10" s="4"/>
    </row>
    <row r="11" spans="1:10" ht="24.75" thickTop="1" x14ac:dyDescent="0.55000000000000004"/>
    <row r="12" spans="1:10" x14ac:dyDescent="0.55000000000000004">
      <c r="G12" s="3"/>
    </row>
  </sheetData>
  <mergeCells count="7">
    <mergeCell ref="A3:G3"/>
    <mergeCell ref="A2:G2"/>
    <mergeCell ref="A6"/>
    <mergeCell ref="C6"/>
    <mergeCell ref="E6"/>
    <mergeCell ref="G6"/>
    <mergeCell ref="A4:G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S10"/>
  <sheetViews>
    <sheetView rightToLeft="1" workbookViewId="0">
      <selection activeCell="G18" sqref="G18"/>
    </sheetView>
  </sheetViews>
  <sheetFormatPr defaultRowHeight="24" x14ac:dyDescent="0.55000000000000004"/>
  <cols>
    <col min="1" max="1" width="22.28515625" style="1" bestFit="1" customWidth="1"/>
    <col min="2" max="2" width="1" style="1" customWidth="1"/>
    <col min="3" max="3" width="18.28515625" style="1" bestFit="1" customWidth="1"/>
    <col min="4" max="4" width="1" style="1" customWidth="1"/>
    <col min="5" max="5" width="17.28515625" style="1" bestFit="1" customWidth="1"/>
    <col min="6" max="6" width="1" style="1" customWidth="1"/>
    <col min="7" max="7" width="10.28515625" style="1" bestFit="1" customWidth="1"/>
    <col min="8" max="8" width="1" style="1" customWidth="1"/>
    <col min="9" max="9" width="11.85546875" style="1" bestFit="1" customWidth="1"/>
    <col min="10" max="10" width="1" style="1" customWidth="1"/>
    <col min="11" max="11" width="13.42578125" style="1" bestFit="1" customWidth="1"/>
    <col min="12" max="12" width="1" style="1" customWidth="1"/>
    <col min="13" max="13" width="14" style="1" bestFit="1" customWidth="1"/>
    <col min="14" max="14" width="1" style="1" customWidth="1"/>
    <col min="15" max="15" width="12.42578125" style="1" bestFit="1" customWidth="1"/>
    <col min="16" max="16" width="1" style="1" customWidth="1"/>
    <col min="17" max="17" width="13.42578125" style="1" bestFit="1" customWidth="1"/>
    <col min="18" max="18" width="1" style="1" customWidth="1"/>
    <col min="19" max="19" width="14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.75" x14ac:dyDescent="0.55000000000000004">
      <c r="A2" s="22" t="s">
        <v>0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</row>
    <row r="3" spans="1:19" ht="24.75" x14ac:dyDescent="0.55000000000000004">
      <c r="A3" s="22" t="s">
        <v>79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</row>
    <row r="4" spans="1:19" ht="24.75" x14ac:dyDescent="0.55000000000000004">
      <c r="A4" s="22" t="s">
        <v>2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</row>
    <row r="6" spans="1:19" ht="24.75" x14ac:dyDescent="0.55000000000000004">
      <c r="A6" s="24" t="s">
        <v>80</v>
      </c>
      <c r="B6" s="24" t="s">
        <v>80</v>
      </c>
      <c r="C6" s="24" t="s">
        <v>80</v>
      </c>
      <c r="D6" s="24" t="s">
        <v>80</v>
      </c>
      <c r="E6" s="24" t="s">
        <v>80</v>
      </c>
      <c r="F6" s="24" t="s">
        <v>80</v>
      </c>
      <c r="G6" s="24" t="s">
        <v>80</v>
      </c>
      <c r="I6" s="24" t="s">
        <v>81</v>
      </c>
      <c r="J6" s="24" t="s">
        <v>81</v>
      </c>
      <c r="K6" s="24" t="s">
        <v>81</v>
      </c>
      <c r="L6" s="24" t="s">
        <v>81</v>
      </c>
      <c r="M6" s="24" t="s">
        <v>81</v>
      </c>
      <c r="O6" s="24" t="s">
        <v>82</v>
      </c>
      <c r="P6" s="24" t="s">
        <v>82</v>
      </c>
      <c r="Q6" s="24" t="s">
        <v>82</v>
      </c>
      <c r="R6" s="24" t="s">
        <v>82</v>
      </c>
      <c r="S6" s="24" t="s">
        <v>82</v>
      </c>
    </row>
    <row r="7" spans="1:19" ht="24.75" x14ac:dyDescent="0.55000000000000004">
      <c r="A7" s="24" t="s">
        <v>83</v>
      </c>
      <c r="C7" s="24" t="s">
        <v>84</v>
      </c>
      <c r="D7" s="4"/>
      <c r="E7" s="24" t="s">
        <v>41</v>
      </c>
      <c r="F7" s="4"/>
      <c r="G7" s="24" t="s">
        <v>42</v>
      </c>
      <c r="H7" s="4"/>
      <c r="I7" s="24" t="s">
        <v>85</v>
      </c>
      <c r="J7" s="4"/>
      <c r="K7" s="24" t="s">
        <v>86</v>
      </c>
      <c r="L7" s="4"/>
      <c r="M7" s="24" t="s">
        <v>87</v>
      </c>
      <c r="N7" s="14"/>
      <c r="O7" s="24" t="s">
        <v>85</v>
      </c>
      <c r="P7" s="4"/>
      <c r="Q7" s="24" t="s">
        <v>86</v>
      </c>
      <c r="R7" s="4"/>
      <c r="S7" s="24" t="s">
        <v>87</v>
      </c>
    </row>
    <row r="8" spans="1:19" x14ac:dyDescent="0.55000000000000004">
      <c r="A8" s="1" t="s">
        <v>72</v>
      </c>
      <c r="C8" s="5">
        <v>17</v>
      </c>
      <c r="D8" s="4"/>
      <c r="E8" s="4" t="s">
        <v>88</v>
      </c>
      <c r="F8" s="4"/>
      <c r="G8" s="4">
        <v>8</v>
      </c>
      <c r="H8" s="4"/>
      <c r="I8" s="5">
        <v>17105221</v>
      </c>
      <c r="J8" s="4"/>
      <c r="K8" s="5">
        <v>0</v>
      </c>
      <c r="L8" s="4"/>
      <c r="M8" s="5">
        <v>17105221</v>
      </c>
      <c r="N8" s="4"/>
      <c r="O8" s="5">
        <v>416424665</v>
      </c>
      <c r="P8" s="4"/>
      <c r="Q8" s="5">
        <v>0</v>
      </c>
      <c r="R8" s="4"/>
      <c r="S8" s="5">
        <v>416424665</v>
      </c>
    </row>
    <row r="9" spans="1:19" ht="24.75" thickBot="1" x14ac:dyDescent="0.6">
      <c r="I9" s="12">
        <f>SUM(I8)</f>
        <v>17105221</v>
      </c>
      <c r="K9" s="10">
        <f>SUM(K8)</f>
        <v>0</v>
      </c>
      <c r="L9" s="4"/>
      <c r="M9" s="10">
        <f>SUM(M8)</f>
        <v>17105221</v>
      </c>
      <c r="N9" s="4"/>
      <c r="O9" s="10">
        <f>SUM(O8)</f>
        <v>416424665</v>
      </c>
      <c r="P9" s="4"/>
      <c r="Q9" s="10">
        <f>SUM(Q8)</f>
        <v>0</v>
      </c>
      <c r="S9" s="12">
        <f>SUM(S8)</f>
        <v>416424665</v>
      </c>
    </row>
    <row r="10" spans="1:19" ht="24.75" thickTop="1" x14ac:dyDescent="0.55000000000000004">
      <c r="M10" s="3"/>
      <c r="S10" s="3"/>
    </row>
  </sheetData>
  <mergeCells count="16">
    <mergeCell ref="A4:S4"/>
    <mergeCell ref="A3:S3"/>
    <mergeCell ref="A2:S2"/>
    <mergeCell ref="Q7"/>
    <mergeCell ref="S7"/>
    <mergeCell ref="O6:S6"/>
    <mergeCell ref="I7"/>
    <mergeCell ref="K7"/>
    <mergeCell ref="M7"/>
    <mergeCell ref="I6:M6"/>
    <mergeCell ref="O7"/>
    <mergeCell ref="A7"/>
    <mergeCell ref="C7"/>
    <mergeCell ref="E7"/>
    <mergeCell ref="G7"/>
    <mergeCell ref="A6:G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S31"/>
  <sheetViews>
    <sheetView rightToLeft="1" topLeftCell="A7" zoomScale="90" zoomScaleNormal="90" workbookViewId="0">
      <selection activeCell="Q31" sqref="Q31"/>
    </sheetView>
  </sheetViews>
  <sheetFormatPr defaultRowHeight="24" x14ac:dyDescent="0.55000000000000004"/>
  <cols>
    <col min="1" max="1" width="27.7109375" style="1" bestFit="1" customWidth="1"/>
    <col min="2" max="2" width="1" style="1" customWidth="1"/>
    <col min="3" max="3" width="13.7109375" style="1" bestFit="1" customWidth="1"/>
    <col min="4" max="4" width="1" style="1" customWidth="1"/>
    <col min="5" max="5" width="36" style="1" bestFit="1" customWidth="1"/>
    <col min="6" max="6" width="1" style="1" customWidth="1"/>
    <col min="7" max="7" width="24.5703125" style="1" bestFit="1" customWidth="1"/>
    <col min="8" max="8" width="1" style="1" customWidth="1"/>
    <col min="9" max="9" width="24.140625" style="1" bestFit="1" customWidth="1"/>
    <col min="10" max="10" width="1" style="1" customWidth="1"/>
    <col min="11" max="11" width="13.42578125" style="1" bestFit="1" customWidth="1"/>
    <col min="12" max="12" width="1" style="1" customWidth="1"/>
    <col min="13" max="13" width="26.140625" style="1" bestFit="1" customWidth="1"/>
    <col min="14" max="14" width="1" style="1" customWidth="1"/>
    <col min="15" max="15" width="24.140625" style="1" bestFit="1" customWidth="1"/>
    <col min="16" max="16" width="1" style="1" customWidth="1"/>
    <col min="17" max="17" width="15.85546875" style="1" bestFit="1" customWidth="1"/>
    <col min="18" max="18" width="1" style="1" customWidth="1"/>
    <col min="19" max="19" width="26.140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.75" x14ac:dyDescent="0.55000000000000004">
      <c r="A2" s="22" t="s">
        <v>0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</row>
    <row r="3" spans="1:19" ht="24.75" x14ac:dyDescent="0.55000000000000004">
      <c r="A3" s="22" t="s">
        <v>79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</row>
    <row r="4" spans="1:19" ht="24.75" x14ac:dyDescent="0.55000000000000004">
      <c r="A4" s="22" t="s">
        <v>2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</row>
    <row r="6" spans="1:19" ht="24.75" x14ac:dyDescent="0.55000000000000004">
      <c r="A6" s="23" t="s">
        <v>3</v>
      </c>
      <c r="C6" s="24" t="s">
        <v>89</v>
      </c>
      <c r="D6" s="24" t="s">
        <v>89</v>
      </c>
      <c r="E6" s="24" t="s">
        <v>89</v>
      </c>
      <c r="F6" s="24" t="s">
        <v>89</v>
      </c>
      <c r="G6" s="24" t="s">
        <v>89</v>
      </c>
      <c r="I6" s="24" t="s">
        <v>81</v>
      </c>
      <c r="J6" s="24" t="s">
        <v>81</v>
      </c>
      <c r="K6" s="24" t="s">
        <v>81</v>
      </c>
      <c r="L6" s="24" t="s">
        <v>81</v>
      </c>
      <c r="M6" s="24" t="s">
        <v>81</v>
      </c>
      <c r="O6" s="24" t="s">
        <v>82</v>
      </c>
      <c r="P6" s="24" t="s">
        <v>82</v>
      </c>
      <c r="Q6" s="24" t="s">
        <v>82</v>
      </c>
      <c r="R6" s="24" t="s">
        <v>82</v>
      </c>
      <c r="S6" s="24" t="s">
        <v>82</v>
      </c>
    </row>
    <row r="7" spans="1:19" ht="24.75" x14ac:dyDescent="0.55000000000000004">
      <c r="A7" s="24" t="s">
        <v>3</v>
      </c>
      <c r="C7" s="24" t="s">
        <v>90</v>
      </c>
      <c r="E7" s="24" t="s">
        <v>91</v>
      </c>
      <c r="G7" s="24" t="s">
        <v>92</v>
      </c>
      <c r="I7" s="24" t="s">
        <v>93</v>
      </c>
      <c r="K7" s="24" t="s">
        <v>86</v>
      </c>
      <c r="M7" s="24" t="s">
        <v>94</v>
      </c>
      <c r="O7" s="24" t="s">
        <v>93</v>
      </c>
      <c r="Q7" s="24" t="s">
        <v>86</v>
      </c>
      <c r="S7" s="24" t="s">
        <v>94</v>
      </c>
    </row>
    <row r="8" spans="1:19" x14ac:dyDescent="0.55000000000000004">
      <c r="A8" s="1" t="s">
        <v>31</v>
      </c>
      <c r="C8" s="4" t="s">
        <v>95</v>
      </c>
      <c r="D8" s="4"/>
      <c r="E8" s="5">
        <v>71319</v>
      </c>
      <c r="F8" s="4"/>
      <c r="G8" s="5">
        <v>1150</v>
      </c>
      <c r="H8" s="4"/>
      <c r="I8" s="5">
        <v>0</v>
      </c>
      <c r="J8" s="4"/>
      <c r="K8" s="5">
        <v>0</v>
      </c>
      <c r="L8" s="4"/>
      <c r="M8" s="5">
        <v>0</v>
      </c>
      <c r="N8" s="4"/>
      <c r="O8" s="5">
        <v>82016850</v>
      </c>
      <c r="P8" s="4"/>
      <c r="Q8" s="5">
        <v>4762269</v>
      </c>
      <c r="R8" s="4"/>
      <c r="S8" s="5">
        <f>O8-Q8</f>
        <v>77254581</v>
      </c>
    </row>
    <row r="9" spans="1:19" x14ac:dyDescent="0.55000000000000004">
      <c r="A9" s="1" t="s">
        <v>25</v>
      </c>
      <c r="C9" s="4" t="s">
        <v>96</v>
      </c>
      <c r="D9" s="4"/>
      <c r="E9" s="5">
        <v>26599</v>
      </c>
      <c r="F9" s="4"/>
      <c r="G9" s="5">
        <v>4500</v>
      </c>
      <c r="H9" s="4"/>
      <c r="I9" s="5">
        <v>0</v>
      </c>
      <c r="J9" s="4"/>
      <c r="K9" s="5">
        <v>0</v>
      </c>
      <c r="L9" s="4"/>
      <c r="M9" s="5">
        <v>0</v>
      </c>
      <c r="N9" s="4"/>
      <c r="O9" s="5">
        <v>119695500</v>
      </c>
      <c r="P9" s="4"/>
      <c r="Q9" s="5">
        <v>5101775</v>
      </c>
      <c r="R9" s="4"/>
      <c r="S9" s="5">
        <f t="shared" ref="S9:S28" si="0">O9-Q9</f>
        <v>114593725</v>
      </c>
    </row>
    <row r="10" spans="1:19" x14ac:dyDescent="0.55000000000000004">
      <c r="A10" s="1" t="s">
        <v>97</v>
      </c>
      <c r="C10" s="4" t="s">
        <v>98</v>
      </c>
      <c r="D10" s="4"/>
      <c r="E10" s="5">
        <v>75448</v>
      </c>
      <c r="F10" s="4"/>
      <c r="G10" s="5">
        <v>500</v>
      </c>
      <c r="H10" s="4"/>
      <c r="I10" s="5">
        <v>0</v>
      </c>
      <c r="J10" s="4"/>
      <c r="K10" s="5">
        <v>0</v>
      </c>
      <c r="L10" s="4"/>
      <c r="M10" s="5">
        <v>0</v>
      </c>
      <c r="N10" s="4"/>
      <c r="O10" s="5">
        <v>37724000</v>
      </c>
      <c r="P10" s="4"/>
      <c r="Q10" s="5">
        <v>1819802</v>
      </c>
      <c r="R10" s="4"/>
      <c r="S10" s="5">
        <f t="shared" si="0"/>
        <v>35904198</v>
      </c>
    </row>
    <row r="11" spans="1:19" x14ac:dyDescent="0.55000000000000004">
      <c r="A11" s="1" t="s">
        <v>99</v>
      </c>
      <c r="C11" s="4" t="s">
        <v>100</v>
      </c>
      <c r="D11" s="4"/>
      <c r="E11" s="5">
        <v>414158</v>
      </c>
      <c r="F11" s="4"/>
      <c r="G11" s="5">
        <v>70</v>
      </c>
      <c r="H11" s="4"/>
      <c r="I11" s="5">
        <v>0</v>
      </c>
      <c r="J11" s="4"/>
      <c r="K11" s="5">
        <v>0</v>
      </c>
      <c r="L11" s="4"/>
      <c r="M11" s="5">
        <v>0</v>
      </c>
      <c r="N11" s="4"/>
      <c r="O11" s="5">
        <v>28991060</v>
      </c>
      <c r="P11" s="4"/>
      <c r="Q11" s="5">
        <v>0</v>
      </c>
      <c r="R11" s="4"/>
      <c r="S11" s="5">
        <f t="shared" si="0"/>
        <v>28991060</v>
      </c>
    </row>
    <row r="12" spans="1:19" x14ac:dyDescent="0.55000000000000004">
      <c r="A12" s="1" t="s">
        <v>101</v>
      </c>
      <c r="C12" s="4" t="s">
        <v>102</v>
      </c>
      <c r="D12" s="4"/>
      <c r="E12" s="5">
        <v>135830</v>
      </c>
      <c r="F12" s="4"/>
      <c r="G12" s="5">
        <v>125</v>
      </c>
      <c r="H12" s="4"/>
      <c r="I12" s="5">
        <v>0</v>
      </c>
      <c r="J12" s="4"/>
      <c r="K12" s="5">
        <v>0</v>
      </c>
      <c r="L12" s="4"/>
      <c r="M12" s="5">
        <v>0</v>
      </c>
      <c r="N12" s="4"/>
      <c r="O12" s="5">
        <v>16978750</v>
      </c>
      <c r="P12" s="4"/>
      <c r="Q12" s="5">
        <v>1229719</v>
      </c>
      <c r="R12" s="4"/>
      <c r="S12" s="5">
        <f t="shared" si="0"/>
        <v>15749031</v>
      </c>
    </row>
    <row r="13" spans="1:19" x14ac:dyDescent="0.55000000000000004">
      <c r="A13" s="1" t="s">
        <v>103</v>
      </c>
      <c r="C13" s="4" t="s">
        <v>100</v>
      </c>
      <c r="D13" s="4"/>
      <c r="E13" s="5">
        <v>11938</v>
      </c>
      <c r="F13" s="4"/>
      <c r="G13" s="5">
        <v>2000</v>
      </c>
      <c r="H13" s="4"/>
      <c r="I13" s="5">
        <v>0</v>
      </c>
      <c r="J13" s="4"/>
      <c r="K13" s="5">
        <v>0</v>
      </c>
      <c r="L13" s="4"/>
      <c r="M13" s="5">
        <v>0</v>
      </c>
      <c r="N13" s="4"/>
      <c r="O13" s="5">
        <v>23876000</v>
      </c>
      <c r="P13" s="4"/>
      <c r="Q13" s="5">
        <v>0</v>
      </c>
      <c r="R13" s="4"/>
      <c r="S13" s="5">
        <f t="shared" si="0"/>
        <v>23876000</v>
      </c>
    </row>
    <row r="14" spans="1:19" x14ac:dyDescent="0.55000000000000004">
      <c r="A14" s="1" t="s">
        <v>17</v>
      </c>
      <c r="C14" s="4" t="s">
        <v>104</v>
      </c>
      <c r="D14" s="4"/>
      <c r="E14" s="5">
        <v>135768</v>
      </c>
      <c r="F14" s="4"/>
      <c r="G14" s="5">
        <v>600</v>
      </c>
      <c r="H14" s="4"/>
      <c r="I14" s="5">
        <v>0</v>
      </c>
      <c r="J14" s="4"/>
      <c r="K14" s="5">
        <v>0</v>
      </c>
      <c r="L14" s="4"/>
      <c r="M14" s="5">
        <v>0</v>
      </c>
      <c r="N14" s="4"/>
      <c r="O14" s="5">
        <v>81460800</v>
      </c>
      <c r="P14" s="4"/>
      <c r="Q14" s="5">
        <v>0</v>
      </c>
      <c r="R14" s="4"/>
      <c r="S14" s="5">
        <f t="shared" si="0"/>
        <v>81460800</v>
      </c>
    </row>
    <row r="15" spans="1:19" x14ac:dyDescent="0.55000000000000004">
      <c r="A15" s="1" t="s">
        <v>105</v>
      </c>
      <c r="C15" s="4" t="s">
        <v>100</v>
      </c>
      <c r="D15" s="4"/>
      <c r="E15" s="5">
        <v>21424</v>
      </c>
      <c r="F15" s="4"/>
      <c r="G15" s="5">
        <v>4175</v>
      </c>
      <c r="H15" s="4"/>
      <c r="I15" s="5">
        <v>0</v>
      </c>
      <c r="J15" s="4"/>
      <c r="K15" s="5">
        <v>0</v>
      </c>
      <c r="L15" s="4"/>
      <c r="M15" s="5">
        <v>0</v>
      </c>
      <c r="N15" s="4"/>
      <c r="O15" s="5">
        <v>89445200</v>
      </c>
      <c r="P15" s="4"/>
      <c r="Q15" s="5">
        <v>0</v>
      </c>
      <c r="R15" s="4"/>
      <c r="S15" s="5">
        <f t="shared" si="0"/>
        <v>89445200</v>
      </c>
    </row>
    <row r="16" spans="1:19" x14ac:dyDescent="0.55000000000000004">
      <c r="A16" s="1" t="s">
        <v>26</v>
      </c>
      <c r="C16" s="4" t="s">
        <v>106</v>
      </c>
      <c r="D16" s="4"/>
      <c r="E16" s="5">
        <v>169283</v>
      </c>
      <c r="F16" s="4"/>
      <c r="G16" s="5">
        <v>400</v>
      </c>
      <c r="H16" s="4"/>
      <c r="I16" s="5">
        <v>0</v>
      </c>
      <c r="J16" s="4"/>
      <c r="K16" s="5">
        <v>0</v>
      </c>
      <c r="L16" s="4"/>
      <c r="M16" s="5">
        <v>0</v>
      </c>
      <c r="N16" s="4"/>
      <c r="O16" s="5">
        <v>67713200</v>
      </c>
      <c r="P16" s="4"/>
      <c r="Q16" s="5">
        <v>5103148</v>
      </c>
      <c r="R16" s="4"/>
      <c r="S16" s="5">
        <f t="shared" si="0"/>
        <v>62610052</v>
      </c>
    </row>
    <row r="17" spans="1:19" x14ac:dyDescent="0.55000000000000004">
      <c r="A17" s="1" t="s">
        <v>24</v>
      </c>
      <c r="C17" s="4" t="s">
        <v>107</v>
      </c>
      <c r="D17" s="4"/>
      <c r="E17" s="5">
        <v>84689</v>
      </c>
      <c r="F17" s="4"/>
      <c r="G17" s="5">
        <v>800</v>
      </c>
      <c r="H17" s="4"/>
      <c r="I17" s="5">
        <v>0</v>
      </c>
      <c r="J17" s="4"/>
      <c r="K17" s="5">
        <v>0</v>
      </c>
      <c r="L17" s="4"/>
      <c r="M17" s="5">
        <v>0</v>
      </c>
      <c r="N17" s="4"/>
      <c r="O17" s="5">
        <v>67751200</v>
      </c>
      <c r="P17" s="4"/>
      <c r="Q17" s="5">
        <v>0</v>
      </c>
      <c r="R17" s="4"/>
      <c r="S17" s="5">
        <f t="shared" si="0"/>
        <v>67751200</v>
      </c>
    </row>
    <row r="18" spans="1:19" x14ac:dyDescent="0.55000000000000004">
      <c r="A18" s="1" t="s">
        <v>18</v>
      </c>
      <c r="C18" s="4" t="s">
        <v>108</v>
      </c>
      <c r="D18" s="4"/>
      <c r="E18" s="5">
        <v>238228</v>
      </c>
      <c r="F18" s="4"/>
      <c r="G18" s="5">
        <v>350</v>
      </c>
      <c r="H18" s="4"/>
      <c r="I18" s="5">
        <v>83379800</v>
      </c>
      <c r="J18" s="4"/>
      <c r="K18" s="5">
        <v>0</v>
      </c>
      <c r="L18" s="4"/>
      <c r="M18" s="5">
        <v>83379800</v>
      </c>
      <c r="N18" s="4"/>
      <c r="O18" s="5">
        <v>83379800</v>
      </c>
      <c r="P18" s="4"/>
      <c r="Q18" s="5">
        <v>0</v>
      </c>
      <c r="R18" s="4"/>
      <c r="S18" s="5">
        <f t="shared" si="0"/>
        <v>83379800</v>
      </c>
    </row>
    <row r="19" spans="1:19" x14ac:dyDescent="0.55000000000000004">
      <c r="A19" s="1" t="s">
        <v>109</v>
      </c>
      <c r="C19" s="4" t="s">
        <v>110</v>
      </c>
      <c r="D19" s="4"/>
      <c r="E19" s="5">
        <v>45743</v>
      </c>
      <c r="F19" s="4"/>
      <c r="G19" s="5">
        <v>3850</v>
      </c>
      <c r="H19" s="4"/>
      <c r="I19" s="5">
        <v>0</v>
      </c>
      <c r="J19" s="4"/>
      <c r="K19" s="5">
        <v>0</v>
      </c>
      <c r="L19" s="4"/>
      <c r="M19" s="5">
        <v>0</v>
      </c>
      <c r="N19" s="4"/>
      <c r="O19" s="5">
        <v>176110550</v>
      </c>
      <c r="P19" s="4"/>
      <c r="Q19" s="5">
        <v>13065906</v>
      </c>
      <c r="R19" s="4"/>
      <c r="S19" s="5">
        <f t="shared" si="0"/>
        <v>163044644</v>
      </c>
    </row>
    <row r="20" spans="1:19" x14ac:dyDescent="0.55000000000000004">
      <c r="A20" s="1" t="s">
        <v>23</v>
      </c>
      <c r="C20" s="4" t="s">
        <v>102</v>
      </c>
      <c r="D20" s="4"/>
      <c r="E20" s="5">
        <v>683232</v>
      </c>
      <c r="F20" s="4"/>
      <c r="G20" s="5">
        <v>56</v>
      </c>
      <c r="H20" s="4"/>
      <c r="I20" s="5">
        <v>0</v>
      </c>
      <c r="J20" s="4"/>
      <c r="K20" s="5">
        <v>0</v>
      </c>
      <c r="L20" s="4"/>
      <c r="M20" s="5">
        <v>0</v>
      </c>
      <c r="N20" s="4"/>
      <c r="O20" s="5">
        <v>38260992</v>
      </c>
      <c r="P20" s="4"/>
      <c r="Q20" s="5">
        <v>2658029</v>
      </c>
      <c r="R20" s="4"/>
      <c r="S20" s="5">
        <f t="shared" si="0"/>
        <v>35602963</v>
      </c>
    </row>
    <row r="21" spans="1:19" x14ac:dyDescent="0.55000000000000004">
      <c r="A21" s="1" t="s">
        <v>111</v>
      </c>
      <c r="C21" s="4" t="s">
        <v>112</v>
      </c>
      <c r="D21" s="4"/>
      <c r="E21" s="5">
        <v>9281</v>
      </c>
      <c r="F21" s="4"/>
      <c r="G21" s="5">
        <v>105</v>
      </c>
      <c r="H21" s="4"/>
      <c r="I21" s="5">
        <v>0</v>
      </c>
      <c r="J21" s="4"/>
      <c r="K21" s="5">
        <v>0</v>
      </c>
      <c r="L21" s="4"/>
      <c r="M21" s="5">
        <v>0</v>
      </c>
      <c r="N21" s="4"/>
      <c r="O21" s="5">
        <v>974505</v>
      </c>
      <c r="P21" s="4"/>
      <c r="Q21" s="5">
        <v>63636</v>
      </c>
      <c r="R21" s="4"/>
      <c r="S21" s="5">
        <f t="shared" si="0"/>
        <v>910869</v>
      </c>
    </row>
    <row r="22" spans="1:19" x14ac:dyDescent="0.55000000000000004">
      <c r="A22" s="1" t="s">
        <v>28</v>
      </c>
      <c r="C22" s="4" t="s">
        <v>113</v>
      </c>
      <c r="D22" s="4"/>
      <c r="E22" s="5">
        <v>87944</v>
      </c>
      <c r="F22" s="4"/>
      <c r="G22" s="5">
        <v>1800</v>
      </c>
      <c r="H22" s="4"/>
      <c r="I22" s="5">
        <v>0</v>
      </c>
      <c r="J22" s="4"/>
      <c r="K22" s="5">
        <v>0</v>
      </c>
      <c r="L22" s="4"/>
      <c r="M22" s="5">
        <v>0</v>
      </c>
      <c r="N22" s="4"/>
      <c r="O22" s="5">
        <v>158299200</v>
      </c>
      <c r="P22" s="4"/>
      <c r="Q22" s="5">
        <v>0</v>
      </c>
      <c r="R22" s="4"/>
      <c r="S22" s="5">
        <f t="shared" si="0"/>
        <v>158299200</v>
      </c>
    </row>
    <row r="23" spans="1:19" x14ac:dyDescent="0.55000000000000004">
      <c r="A23" s="1" t="s">
        <v>114</v>
      </c>
      <c r="C23" s="4" t="s">
        <v>115</v>
      </c>
      <c r="D23" s="4"/>
      <c r="E23" s="5">
        <v>123833</v>
      </c>
      <c r="F23" s="4"/>
      <c r="G23" s="5">
        <v>84</v>
      </c>
      <c r="H23" s="4"/>
      <c r="I23" s="5">
        <v>0</v>
      </c>
      <c r="J23" s="4"/>
      <c r="K23" s="5">
        <v>0</v>
      </c>
      <c r="L23" s="4"/>
      <c r="M23" s="5">
        <v>0</v>
      </c>
      <c r="N23" s="4"/>
      <c r="O23" s="5">
        <v>10401972</v>
      </c>
      <c r="P23" s="4"/>
      <c r="Q23" s="5">
        <v>488866</v>
      </c>
      <c r="R23" s="4"/>
      <c r="S23" s="5">
        <f t="shared" si="0"/>
        <v>9913106</v>
      </c>
    </row>
    <row r="24" spans="1:19" x14ac:dyDescent="0.55000000000000004">
      <c r="A24" s="1" t="s">
        <v>116</v>
      </c>
      <c r="C24" s="4" t="s">
        <v>117</v>
      </c>
      <c r="D24" s="4"/>
      <c r="E24" s="5">
        <v>253441</v>
      </c>
      <c r="F24" s="4"/>
      <c r="G24" s="5">
        <v>825</v>
      </c>
      <c r="H24" s="4"/>
      <c r="I24" s="5">
        <v>0</v>
      </c>
      <c r="J24" s="4"/>
      <c r="K24" s="5">
        <v>0</v>
      </c>
      <c r="L24" s="4"/>
      <c r="M24" s="5">
        <v>0</v>
      </c>
      <c r="N24" s="4"/>
      <c r="O24" s="5">
        <v>209088825</v>
      </c>
      <c r="P24" s="4"/>
      <c r="Q24" s="5">
        <v>4209842</v>
      </c>
      <c r="R24" s="4"/>
      <c r="S24" s="5">
        <f t="shared" si="0"/>
        <v>204878983</v>
      </c>
    </row>
    <row r="25" spans="1:19" x14ac:dyDescent="0.55000000000000004">
      <c r="A25" s="1" t="s">
        <v>15</v>
      </c>
      <c r="C25" s="4" t="s">
        <v>118</v>
      </c>
      <c r="D25" s="4"/>
      <c r="E25" s="5">
        <v>183984</v>
      </c>
      <c r="F25" s="4"/>
      <c r="G25" s="5">
        <v>780</v>
      </c>
      <c r="H25" s="4"/>
      <c r="I25" s="5">
        <v>0</v>
      </c>
      <c r="J25" s="4"/>
      <c r="K25" s="5">
        <v>0</v>
      </c>
      <c r="L25" s="4"/>
      <c r="M25" s="5">
        <v>0</v>
      </c>
      <c r="N25" s="4"/>
      <c r="O25" s="5">
        <v>143507520</v>
      </c>
      <c r="P25" s="4"/>
      <c r="Q25" s="5">
        <v>0</v>
      </c>
      <c r="R25" s="4"/>
      <c r="S25" s="5">
        <f t="shared" si="0"/>
        <v>143507520</v>
      </c>
    </row>
    <row r="26" spans="1:19" x14ac:dyDescent="0.55000000000000004">
      <c r="A26" s="1" t="s">
        <v>119</v>
      </c>
      <c r="C26" s="4" t="s">
        <v>110</v>
      </c>
      <c r="D26" s="4"/>
      <c r="E26" s="5">
        <v>4850</v>
      </c>
      <c r="F26" s="4"/>
      <c r="G26" s="5">
        <v>3000</v>
      </c>
      <c r="H26" s="4"/>
      <c r="I26" s="5">
        <v>0</v>
      </c>
      <c r="J26" s="4"/>
      <c r="K26" s="5">
        <v>0</v>
      </c>
      <c r="L26" s="4"/>
      <c r="M26" s="5">
        <v>0</v>
      </c>
      <c r="N26" s="4"/>
      <c r="O26" s="5">
        <v>14550000</v>
      </c>
      <c r="P26" s="4"/>
      <c r="Q26" s="5">
        <v>0</v>
      </c>
      <c r="R26" s="4"/>
      <c r="S26" s="5">
        <f t="shared" si="0"/>
        <v>14550000</v>
      </c>
    </row>
    <row r="27" spans="1:19" x14ac:dyDescent="0.55000000000000004">
      <c r="A27" s="1" t="s">
        <v>20</v>
      </c>
      <c r="C27" s="4" t="s">
        <v>120</v>
      </c>
      <c r="D27" s="4"/>
      <c r="E27" s="5">
        <v>5505</v>
      </c>
      <c r="F27" s="4"/>
      <c r="G27" s="5">
        <v>3000</v>
      </c>
      <c r="H27" s="4"/>
      <c r="I27" s="5">
        <v>0</v>
      </c>
      <c r="J27" s="4"/>
      <c r="K27" s="5">
        <v>0</v>
      </c>
      <c r="L27" s="4"/>
      <c r="M27" s="5">
        <v>0</v>
      </c>
      <c r="N27" s="4"/>
      <c r="O27" s="5">
        <v>16515000</v>
      </c>
      <c r="P27" s="4"/>
      <c r="Q27" s="5">
        <v>0</v>
      </c>
      <c r="R27" s="4"/>
      <c r="S27" s="5">
        <f t="shared" si="0"/>
        <v>16515000</v>
      </c>
    </row>
    <row r="28" spans="1:19" x14ac:dyDescent="0.55000000000000004">
      <c r="A28" s="1" t="s">
        <v>121</v>
      </c>
      <c r="C28" s="4" t="s">
        <v>122</v>
      </c>
      <c r="D28" s="4"/>
      <c r="E28" s="5">
        <v>9753</v>
      </c>
      <c r="F28" s="4"/>
      <c r="G28" s="5">
        <v>165</v>
      </c>
      <c r="H28" s="4"/>
      <c r="I28" s="5">
        <v>0</v>
      </c>
      <c r="J28" s="4"/>
      <c r="K28" s="5">
        <v>0</v>
      </c>
      <c r="L28" s="4"/>
      <c r="M28" s="5">
        <v>0</v>
      </c>
      <c r="N28" s="4"/>
      <c r="O28" s="5">
        <v>1609245</v>
      </c>
      <c r="P28" s="4"/>
      <c r="Q28" s="5">
        <v>0</v>
      </c>
      <c r="R28" s="4"/>
      <c r="S28" s="5">
        <f t="shared" si="0"/>
        <v>1609245</v>
      </c>
    </row>
    <row r="29" spans="1:19" ht="24.75" thickBot="1" x14ac:dyDescent="0.6">
      <c r="I29" s="10">
        <f>SUM(I8:I28)</f>
        <v>83379800</v>
      </c>
      <c r="J29" s="4"/>
      <c r="K29" s="10">
        <f>SUM(K8:K28)</f>
        <v>0</v>
      </c>
      <c r="L29" s="4"/>
      <c r="M29" s="10">
        <f>SUM(M8:M28)</f>
        <v>83379800</v>
      </c>
      <c r="N29" s="4"/>
      <c r="O29" s="10">
        <f>SUM(O8:O28)</f>
        <v>1468350169</v>
      </c>
      <c r="P29" s="4"/>
      <c r="Q29" s="10">
        <f>SUM(Q8:Q28)</f>
        <v>38502992</v>
      </c>
      <c r="R29" s="4"/>
      <c r="S29" s="10">
        <f>SUM(S8:S28)</f>
        <v>1429847177</v>
      </c>
    </row>
    <row r="30" spans="1:19" ht="24.75" thickTop="1" x14ac:dyDescent="0.55000000000000004">
      <c r="O30" s="3"/>
      <c r="Q30" s="3"/>
    </row>
    <row r="31" spans="1:19" x14ac:dyDescent="0.55000000000000004">
      <c r="Q31" s="3"/>
    </row>
  </sheetData>
  <mergeCells count="16">
    <mergeCell ref="A4:S4"/>
    <mergeCell ref="A3:S3"/>
    <mergeCell ref="A2:S2"/>
    <mergeCell ref="Q7"/>
    <mergeCell ref="S7"/>
    <mergeCell ref="O6:S6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Q39"/>
  <sheetViews>
    <sheetView rightToLeft="1" topLeftCell="A25" workbookViewId="0">
      <selection activeCell="I34" sqref="I34"/>
    </sheetView>
  </sheetViews>
  <sheetFormatPr defaultRowHeight="24" x14ac:dyDescent="0.55000000000000004"/>
  <cols>
    <col min="1" max="1" width="30.140625" style="1" bestFit="1" customWidth="1"/>
    <col min="2" max="2" width="1" style="1" customWidth="1"/>
    <col min="3" max="3" width="11.42578125" style="1" bestFit="1" customWidth="1"/>
    <col min="4" max="4" width="1" style="1" customWidth="1"/>
    <col min="5" max="5" width="16.7109375" style="1" bestFit="1" customWidth="1"/>
    <col min="6" max="6" width="1" style="1" customWidth="1"/>
    <col min="7" max="7" width="16.7109375" style="1" bestFit="1" customWidth="1"/>
    <col min="8" max="8" width="1" style="1" customWidth="1"/>
    <col min="9" max="9" width="39.5703125" style="1" bestFit="1" customWidth="1"/>
    <col min="10" max="10" width="1" style="1" customWidth="1"/>
    <col min="11" max="11" width="11.42578125" style="1" bestFit="1" customWidth="1"/>
    <col min="12" max="12" width="1" style="1" customWidth="1"/>
    <col min="13" max="13" width="16.7109375" style="1" bestFit="1" customWidth="1"/>
    <col min="14" max="14" width="1" style="1" customWidth="1"/>
    <col min="15" max="15" width="16.7109375" style="1" bestFit="1" customWidth="1"/>
    <col min="16" max="16" width="1" style="1" customWidth="1"/>
    <col min="17" max="17" width="34.5703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 x14ac:dyDescent="0.55000000000000004">
      <c r="A2" s="22" t="s">
        <v>0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</row>
    <row r="3" spans="1:17" ht="24.75" x14ac:dyDescent="0.55000000000000004">
      <c r="A3" s="22" t="s">
        <v>79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</row>
    <row r="4" spans="1:17" ht="24.75" x14ac:dyDescent="0.55000000000000004">
      <c r="A4" s="22" t="s">
        <v>2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</row>
    <row r="6" spans="1:17" ht="24.75" x14ac:dyDescent="0.55000000000000004">
      <c r="A6" s="23" t="s">
        <v>3</v>
      </c>
      <c r="C6" s="24" t="s">
        <v>81</v>
      </c>
      <c r="D6" s="24" t="s">
        <v>81</v>
      </c>
      <c r="E6" s="24" t="s">
        <v>81</v>
      </c>
      <c r="F6" s="24" t="s">
        <v>81</v>
      </c>
      <c r="G6" s="24" t="s">
        <v>81</v>
      </c>
      <c r="H6" s="24" t="s">
        <v>81</v>
      </c>
      <c r="I6" s="24" t="s">
        <v>81</v>
      </c>
      <c r="K6" s="24" t="s">
        <v>82</v>
      </c>
      <c r="L6" s="24" t="s">
        <v>82</v>
      </c>
      <c r="M6" s="24" t="s">
        <v>82</v>
      </c>
      <c r="N6" s="24" t="s">
        <v>82</v>
      </c>
      <c r="O6" s="24" t="s">
        <v>82</v>
      </c>
      <c r="P6" s="24" t="s">
        <v>82</v>
      </c>
      <c r="Q6" s="24" t="s">
        <v>82</v>
      </c>
    </row>
    <row r="7" spans="1:17" ht="24.75" x14ac:dyDescent="0.55000000000000004">
      <c r="A7" s="24" t="s">
        <v>3</v>
      </c>
      <c r="C7" s="24" t="s">
        <v>7</v>
      </c>
      <c r="E7" s="24" t="s">
        <v>123</v>
      </c>
      <c r="G7" s="24" t="s">
        <v>124</v>
      </c>
      <c r="I7" s="24" t="s">
        <v>125</v>
      </c>
      <c r="K7" s="24" t="s">
        <v>7</v>
      </c>
      <c r="M7" s="24" t="s">
        <v>123</v>
      </c>
      <c r="O7" s="24" t="s">
        <v>124</v>
      </c>
      <c r="Q7" s="24" t="s">
        <v>125</v>
      </c>
    </row>
    <row r="8" spans="1:17" x14ac:dyDescent="0.55000000000000004">
      <c r="A8" s="1" t="s">
        <v>27</v>
      </c>
      <c r="C8" s="6">
        <v>43880</v>
      </c>
      <c r="D8" s="6"/>
      <c r="E8" s="6">
        <v>1376259801</v>
      </c>
      <c r="F8" s="6"/>
      <c r="G8" s="6">
        <v>1583185901</v>
      </c>
      <c r="H8" s="6"/>
      <c r="I8" s="6">
        <f>E8-G8</f>
        <v>-206926100</v>
      </c>
      <c r="J8" s="6"/>
      <c r="K8" s="6">
        <v>43880</v>
      </c>
      <c r="L8" s="6"/>
      <c r="M8" s="6">
        <v>1376259801</v>
      </c>
      <c r="N8" s="6"/>
      <c r="O8" s="6">
        <v>950387413</v>
      </c>
      <c r="P8" s="6"/>
      <c r="Q8" s="6">
        <f>M8-O8</f>
        <v>425872388</v>
      </c>
    </row>
    <row r="9" spans="1:17" x14ac:dyDescent="0.55000000000000004">
      <c r="A9" s="1" t="s">
        <v>23</v>
      </c>
      <c r="C9" s="6">
        <v>372812</v>
      </c>
      <c r="D9" s="6"/>
      <c r="E9" s="6">
        <v>1352378285</v>
      </c>
      <c r="F9" s="6"/>
      <c r="G9" s="6">
        <v>1493006018</v>
      </c>
      <c r="H9" s="6"/>
      <c r="I9" s="6">
        <f>E9-G9</f>
        <v>-140627733</v>
      </c>
      <c r="J9" s="6"/>
      <c r="K9" s="6">
        <v>372812</v>
      </c>
      <c r="L9" s="6"/>
      <c r="M9" s="6">
        <v>1352378285</v>
      </c>
      <c r="N9" s="6"/>
      <c r="O9" s="6">
        <v>1463763492</v>
      </c>
      <c r="P9" s="6"/>
      <c r="Q9" s="6">
        <f t="shared" ref="Q9:Q31" si="0">M9-O9</f>
        <v>-111385207</v>
      </c>
    </row>
    <row r="10" spans="1:17" x14ac:dyDescent="0.55000000000000004">
      <c r="A10" s="1" t="s">
        <v>30</v>
      </c>
      <c r="C10" s="6">
        <v>303947</v>
      </c>
      <c r="D10" s="6"/>
      <c r="E10" s="6">
        <v>1074469410</v>
      </c>
      <c r="F10" s="6"/>
      <c r="G10" s="6">
        <v>1014340217</v>
      </c>
      <c r="H10" s="6"/>
      <c r="I10" s="6">
        <f t="shared" ref="I10:I31" si="1">E10-G10</f>
        <v>60129193</v>
      </c>
      <c r="J10" s="6"/>
      <c r="K10" s="6">
        <v>303947</v>
      </c>
      <c r="L10" s="6"/>
      <c r="M10" s="6">
        <v>1074469410</v>
      </c>
      <c r="N10" s="6"/>
      <c r="O10" s="6">
        <v>1127709525</v>
      </c>
      <c r="P10" s="6"/>
      <c r="Q10" s="6">
        <f t="shared" si="0"/>
        <v>-53240115</v>
      </c>
    </row>
    <row r="11" spans="1:17" x14ac:dyDescent="0.55000000000000004">
      <c r="A11" s="1" t="s">
        <v>28</v>
      </c>
      <c r="C11" s="6">
        <v>58386</v>
      </c>
      <c r="D11" s="6"/>
      <c r="E11" s="6">
        <v>1362248238</v>
      </c>
      <c r="F11" s="6"/>
      <c r="G11" s="6">
        <v>1586414596</v>
      </c>
      <c r="H11" s="6"/>
      <c r="I11" s="6">
        <f t="shared" si="1"/>
        <v>-224166358</v>
      </c>
      <c r="J11" s="6"/>
      <c r="K11" s="6">
        <v>58386</v>
      </c>
      <c r="L11" s="6"/>
      <c r="M11" s="6">
        <v>1362248238</v>
      </c>
      <c r="N11" s="6"/>
      <c r="O11" s="6">
        <v>875688397</v>
      </c>
      <c r="P11" s="6"/>
      <c r="Q11" s="6">
        <f t="shared" si="0"/>
        <v>486559841</v>
      </c>
    </row>
    <row r="12" spans="1:17" x14ac:dyDescent="0.55000000000000004">
      <c r="A12" s="1" t="s">
        <v>21</v>
      </c>
      <c r="C12" s="6">
        <v>74646</v>
      </c>
      <c r="D12" s="6"/>
      <c r="E12" s="6">
        <v>395371353</v>
      </c>
      <c r="F12" s="6"/>
      <c r="G12" s="6">
        <v>669118523</v>
      </c>
      <c r="H12" s="6"/>
      <c r="I12" s="6">
        <f t="shared" si="1"/>
        <v>-273747170</v>
      </c>
      <c r="J12" s="6"/>
      <c r="K12" s="6">
        <v>74646</v>
      </c>
      <c r="L12" s="6"/>
      <c r="M12" s="6">
        <v>395371353</v>
      </c>
      <c r="N12" s="6"/>
      <c r="O12" s="6">
        <v>598323432</v>
      </c>
      <c r="P12" s="6"/>
      <c r="Q12" s="6">
        <f t="shared" si="0"/>
        <v>-202952079</v>
      </c>
    </row>
    <row r="13" spans="1:17" x14ac:dyDescent="0.55000000000000004">
      <c r="A13" s="1" t="s">
        <v>15</v>
      </c>
      <c r="C13" s="6">
        <v>130226</v>
      </c>
      <c r="D13" s="6"/>
      <c r="E13" s="6">
        <v>1367086711</v>
      </c>
      <c r="F13" s="6"/>
      <c r="G13" s="6">
        <v>1565249704</v>
      </c>
      <c r="H13" s="6"/>
      <c r="I13" s="6">
        <f t="shared" si="1"/>
        <v>-198162993</v>
      </c>
      <c r="J13" s="6"/>
      <c r="K13" s="6">
        <v>130226</v>
      </c>
      <c r="L13" s="6"/>
      <c r="M13" s="6">
        <v>1367086711</v>
      </c>
      <c r="N13" s="6"/>
      <c r="O13" s="6">
        <v>1035316759</v>
      </c>
      <c r="P13" s="6"/>
      <c r="Q13" s="6">
        <f t="shared" si="0"/>
        <v>331769952</v>
      </c>
    </row>
    <row r="14" spans="1:17" x14ac:dyDescent="0.55000000000000004">
      <c r="A14" s="1" t="s">
        <v>22</v>
      </c>
      <c r="C14" s="6">
        <v>92337</v>
      </c>
      <c r="D14" s="6"/>
      <c r="E14" s="6">
        <v>901408586</v>
      </c>
      <c r="F14" s="6"/>
      <c r="G14" s="6">
        <v>962909986</v>
      </c>
      <c r="H14" s="6"/>
      <c r="I14" s="6">
        <f t="shared" si="1"/>
        <v>-61501400</v>
      </c>
      <c r="J14" s="6"/>
      <c r="K14" s="6">
        <v>92337</v>
      </c>
      <c r="L14" s="6"/>
      <c r="M14" s="6">
        <v>901408586</v>
      </c>
      <c r="N14" s="6"/>
      <c r="O14" s="6">
        <v>1375950991</v>
      </c>
      <c r="P14" s="6"/>
      <c r="Q14" s="6">
        <f t="shared" si="0"/>
        <v>-474542405</v>
      </c>
    </row>
    <row r="15" spans="1:17" x14ac:dyDescent="0.55000000000000004">
      <c r="A15" s="1" t="s">
        <v>20</v>
      </c>
      <c r="C15" s="6">
        <v>29461</v>
      </c>
      <c r="D15" s="6"/>
      <c r="E15" s="6">
        <v>913271323</v>
      </c>
      <c r="F15" s="6"/>
      <c r="G15" s="6">
        <v>986226423</v>
      </c>
      <c r="H15" s="6"/>
      <c r="I15" s="6">
        <f t="shared" si="1"/>
        <v>-72955100</v>
      </c>
      <c r="J15" s="6"/>
      <c r="K15" s="6">
        <v>29461</v>
      </c>
      <c r="L15" s="6"/>
      <c r="M15" s="6">
        <v>913271323</v>
      </c>
      <c r="N15" s="6"/>
      <c r="O15" s="6">
        <v>1032030008</v>
      </c>
      <c r="P15" s="6"/>
      <c r="Q15" s="6">
        <f t="shared" si="0"/>
        <v>-118758685</v>
      </c>
    </row>
    <row r="16" spans="1:17" x14ac:dyDescent="0.55000000000000004">
      <c r="A16" s="1" t="s">
        <v>19</v>
      </c>
      <c r="C16" s="6">
        <v>1394767</v>
      </c>
      <c r="D16" s="6"/>
      <c r="E16" s="6">
        <v>8276327827</v>
      </c>
      <c r="F16" s="6"/>
      <c r="G16" s="6">
        <v>6125785951</v>
      </c>
      <c r="H16" s="6"/>
      <c r="I16" s="6">
        <f t="shared" si="1"/>
        <v>2150541876</v>
      </c>
      <c r="J16" s="6"/>
      <c r="K16" s="6">
        <v>1394767</v>
      </c>
      <c r="L16" s="6"/>
      <c r="M16" s="6">
        <v>8276327827</v>
      </c>
      <c r="N16" s="6"/>
      <c r="O16" s="6">
        <v>4652793540</v>
      </c>
      <c r="P16" s="6"/>
      <c r="Q16" s="6">
        <f t="shared" si="0"/>
        <v>3623534287</v>
      </c>
    </row>
    <row r="17" spans="1:17" x14ac:dyDescent="0.55000000000000004">
      <c r="A17" s="1" t="s">
        <v>16</v>
      </c>
      <c r="C17" s="6">
        <v>325402</v>
      </c>
      <c r="D17" s="6"/>
      <c r="E17" s="6">
        <v>6641801867</v>
      </c>
      <c r="F17" s="6"/>
      <c r="G17" s="6">
        <v>4792759422</v>
      </c>
      <c r="H17" s="6"/>
      <c r="I17" s="6">
        <f t="shared" si="1"/>
        <v>1849042445</v>
      </c>
      <c r="J17" s="6"/>
      <c r="K17" s="6">
        <v>325402</v>
      </c>
      <c r="L17" s="6"/>
      <c r="M17" s="6">
        <v>6641801867</v>
      </c>
      <c r="N17" s="6"/>
      <c r="O17" s="6">
        <v>2484972341</v>
      </c>
      <c r="P17" s="6"/>
      <c r="Q17" s="6">
        <f t="shared" si="0"/>
        <v>4156829526</v>
      </c>
    </row>
    <row r="18" spans="1:17" x14ac:dyDescent="0.55000000000000004">
      <c r="A18" s="1" t="s">
        <v>25</v>
      </c>
      <c r="C18" s="6">
        <v>40539</v>
      </c>
      <c r="D18" s="6"/>
      <c r="E18" s="6">
        <v>962772390</v>
      </c>
      <c r="F18" s="6"/>
      <c r="G18" s="6">
        <v>1060701929</v>
      </c>
      <c r="H18" s="6"/>
      <c r="I18" s="6">
        <f t="shared" si="1"/>
        <v>-97929539</v>
      </c>
      <c r="J18" s="6"/>
      <c r="K18" s="6">
        <v>40539</v>
      </c>
      <c r="L18" s="6"/>
      <c r="M18" s="6">
        <v>962772382</v>
      </c>
      <c r="N18" s="6"/>
      <c r="O18" s="6">
        <v>816046640</v>
      </c>
      <c r="P18" s="6"/>
      <c r="Q18" s="6">
        <f t="shared" si="0"/>
        <v>146725742</v>
      </c>
    </row>
    <row r="19" spans="1:17" x14ac:dyDescent="0.55000000000000004">
      <c r="A19" s="1" t="s">
        <v>29</v>
      </c>
      <c r="C19" s="6">
        <v>71268</v>
      </c>
      <c r="D19" s="6"/>
      <c r="E19" s="6">
        <v>941572996</v>
      </c>
      <c r="F19" s="6"/>
      <c r="G19" s="6">
        <v>958576571</v>
      </c>
      <c r="H19" s="6"/>
      <c r="I19" s="6">
        <f t="shared" si="1"/>
        <v>-17003575</v>
      </c>
      <c r="J19" s="6"/>
      <c r="K19" s="6">
        <v>71268</v>
      </c>
      <c r="L19" s="6"/>
      <c r="M19" s="6">
        <v>941572996</v>
      </c>
      <c r="N19" s="6"/>
      <c r="O19" s="6">
        <v>964379713</v>
      </c>
      <c r="P19" s="6"/>
      <c r="Q19" s="6">
        <f t="shared" si="0"/>
        <v>-22806717</v>
      </c>
    </row>
    <row r="20" spans="1:17" x14ac:dyDescent="0.55000000000000004">
      <c r="A20" s="1" t="s">
        <v>17</v>
      </c>
      <c r="C20" s="6">
        <v>117629</v>
      </c>
      <c r="D20" s="6"/>
      <c r="E20" s="6">
        <v>1156498673</v>
      </c>
      <c r="F20" s="6"/>
      <c r="G20" s="6">
        <v>1299424190</v>
      </c>
      <c r="H20" s="6"/>
      <c r="I20" s="6">
        <f t="shared" si="1"/>
        <v>-142925517</v>
      </c>
      <c r="J20" s="6"/>
      <c r="K20" s="6">
        <v>117629</v>
      </c>
      <c r="L20" s="6"/>
      <c r="M20" s="6">
        <v>1156498673</v>
      </c>
      <c r="N20" s="6"/>
      <c r="O20" s="6">
        <v>875620734</v>
      </c>
      <c r="P20" s="6"/>
      <c r="Q20" s="6">
        <f t="shared" si="0"/>
        <v>280877939</v>
      </c>
    </row>
    <row r="21" spans="1:17" x14ac:dyDescent="0.55000000000000004">
      <c r="A21" s="1" t="s">
        <v>26</v>
      </c>
      <c r="C21" s="6">
        <v>99786</v>
      </c>
      <c r="D21" s="6"/>
      <c r="E21" s="6">
        <v>1079277073</v>
      </c>
      <c r="F21" s="6"/>
      <c r="G21" s="6">
        <v>1069748949</v>
      </c>
      <c r="H21" s="6"/>
      <c r="I21" s="6">
        <f t="shared" si="1"/>
        <v>9528124</v>
      </c>
      <c r="J21" s="6"/>
      <c r="K21" s="6">
        <v>99786</v>
      </c>
      <c r="L21" s="6"/>
      <c r="M21" s="6">
        <v>1079277073</v>
      </c>
      <c r="N21" s="6"/>
      <c r="O21" s="6">
        <v>1005567003</v>
      </c>
      <c r="P21" s="6"/>
      <c r="Q21" s="6">
        <f t="shared" si="0"/>
        <v>73710070</v>
      </c>
    </row>
    <row r="22" spans="1:17" x14ac:dyDescent="0.55000000000000004">
      <c r="A22" s="1" t="s">
        <v>18</v>
      </c>
      <c r="C22" s="6">
        <v>238228</v>
      </c>
      <c r="D22" s="6"/>
      <c r="E22" s="6">
        <v>1045344830</v>
      </c>
      <c r="F22" s="6"/>
      <c r="G22" s="6">
        <v>1295431858</v>
      </c>
      <c r="H22" s="6"/>
      <c r="I22" s="6">
        <f t="shared" si="1"/>
        <v>-250087028</v>
      </c>
      <c r="J22" s="6"/>
      <c r="K22" s="6">
        <v>238228</v>
      </c>
      <c r="L22" s="6"/>
      <c r="M22" s="6">
        <v>1045344838</v>
      </c>
      <c r="N22" s="6"/>
      <c r="O22" s="6">
        <v>1368302398</v>
      </c>
      <c r="P22" s="6"/>
      <c r="Q22" s="6">
        <f t="shared" si="0"/>
        <v>-322957560</v>
      </c>
    </row>
    <row r="23" spans="1:17" x14ac:dyDescent="0.55000000000000004">
      <c r="A23" s="1" t="s">
        <v>31</v>
      </c>
      <c r="C23" s="6">
        <v>0</v>
      </c>
      <c r="D23" s="6"/>
      <c r="E23" s="6">
        <v>0</v>
      </c>
      <c r="F23" s="6"/>
      <c r="G23" s="6">
        <v>88</v>
      </c>
      <c r="H23" s="6"/>
      <c r="I23" s="6">
        <f t="shared" si="1"/>
        <v>-88</v>
      </c>
      <c r="J23" s="6"/>
      <c r="K23" s="6">
        <v>0</v>
      </c>
      <c r="L23" s="6"/>
      <c r="M23" s="6">
        <v>0</v>
      </c>
      <c r="N23" s="6"/>
      <c r="O23" s="6">
        <v>0</v>
      </c>
      <c r="P23" s="6"/>
      <c r="Q23" s="6">
        <f t="shared" si="0"/>
        <v>0</v>
      </c>
    </row>
    <row r="24" spans="1:17" x14ac:dyDescent="0.55000000000000004">
      <c r="A24" s="1" t="s">
        <v>24</v>
      </c>
      <c r="C24" s="6">
        <v>0</v>
      </c>
      <c r="D24" s="6"/>
      <c r="E24" s="6">
        <v>0</v>
      </c>
      <c r="F24" s="6"/>
      <c r="G24" s="6">
        <v>1574</v>
      </c>
      <c r="H24" s="6"/>
      <c r="I24" s="6">
        <f t="shared" si="1"/>
        <v>-1574</v>
      </c>
      <c r="J24" s="6"/>
      <c r="K24" s="6">
        <v>0</v>
      </c>
      <c r="L24" s="6"/>
      <c r="M24" s="6">
        <v>0</v>
      </c>
      <c r="N24" s="6"/>
      <c r="O24" s="6">
        <v>0</v>
      </c>
      <c r="P24" s="6"/>
      <c r="Q24" s="6">
        <f t="shared" si="0"/>
        <v>0</v>
      </c>
    </row>
    <row r="25" spans="1:17" x14ac:dyDescent="0.55000000000000004">
      <c r="A25" s="1" t="s">
        <v>44</v>
      </c>
      <c r="C25" s="6">
        <v>1903</v>
      </c>
      <c r="D25" s="6"/>
      <c r="E25" s="6">
        <v>1853140385</v>
      </c>
      <c r="F25" s="6"/>
      <c r="G25" s="6">
        <v>1824086842</v>
      </c>
      <c r="H25" s="6"/>
      <c r="I25" s="6">
        <f t="shared" si="1"/>
        <v>29053543</v>
      </c>
      <c r="J25" s="6"/>
      <c r="K25" s="6">
        <v>1903</v>
      </c>
      <c r="L25" s="6"/>
      <c r="M25" s="6">
        <v>1853140385</v>
      </c>
      <c r="N25" s="6"/>
      <c r="O25" s="6">
        <v>1661620111</v>
      </c>
      <c r="P25" s="6"/>
      <c r="Q25" s="6">
        <f t="shared" si="0"/>
        <v>191520274</v>
      </c>
    </row>
    <row r="26" spans="1:17" x14ac:dyDescent="0.55000000000000004">
      <c r="A26" s="1" t="s">
        <v>56</v>
      </c>
      <c r="C26" s="6">
        <v>1223</v>
      </c>
      <c r="D26" s="6"/>
      <c r="E26" s="6">
        <v>1206981257</v>
      </c>
      <c r="F26" s="6"/>
      <c r="G26" s="6">
        <v>1183666543</v>
      </c>
      <c r="H26" s="6"/>
      <c r="I26" s="6">
        <f t="shared" si="1"/>
        <v>23314714</v>
      </c>
      <c r="J26" s="6"/>
      <c r="K26" s="6">
        <v>1223</v>
      </c>
      <c r="L26" s="6"/>
      <c r="M26" s="6">
        <v>1206981260</v>
      </c>
      <c r="N26" s="6"/>
      <c r="O26" s="6">
        <v>1010303477</v>
      </c>
      <c r="P26" s="6"/>
      <c r="Q26" s="6">
        <f t="shared" si="0"/>
        <v>196677783</v>
      </c>
    </row>
    <row r="27" spans="1:17" x14ac:dyDescent="0.55000000000000004">
      <c r="A27" s="1" t="s">
        <v>33</v>
      </c>
      <c r="C27" s="6">
        <v>2831</v>
      </c>
      <c r="D27" s="6"/>
      <c r="E27" s="6">
        <v>2518674785</v>
      </c>
      <c r="F27" s="6"/>
      <c r="G27" s="6">
        <v>2497790979</v>
      </c>
      <c r="H27" s="6"/>
      <c r="I27" s="6">
        <f t="shared" si="1"/>
        <v>20883806</v>
      </c>
      <c r="J27" s="6"/>
      <c r="K27" s="6">
        <v>2831</v>
      </c>
      <c r="L27" s="6"/>
      <c r="M27" s="6">
        <v>2518674785</v>
      </c>
      <c r="N27" s="6"/>
      <c r="O27" s="6">
        <v>2497790979</v>
      </c>
      <c r="P27" s="6"/>
      <c r="Q27" s="6">
        <f t="shared" si="0"/>
        <v>20883806</v>
      </c>
    </row>
    <row r="28" spans="1:17" x14ac:dyDescent="0.55000000000000004">
      <c r="A28" s="1" t="s">
        <v>48</v>
      </c>
      <c r="C28" s="6">
        <v>1726</v>
      </c>
      <c r="D28" s="6"/>
      <c r="E28" s="6">
        <v>1654887398</v>
      </c>
      <c r="F28" s="6"/>
      <c r="G28" s="6">
        <v>1627801009</v>
      </c>
      <c r="H28" s="6"/>
      <c r="I28" s="6">
        <f t="shared" si="1"/>
        <v>27086389</v>
      </c>
      <c r="J28" s="6"/>
      <c r="K28" s="6">
        <v>1726</v>
      </c>
      <c r="L28" s="6"/>
      <c r="M28" s="6">
        <v>1654887395</v>
      </c>
      <c r="N28" s="6"/>
      <c r="O28" s="6">
        <v>1494784871</v>
      </c>
      <c r="P28" s="6"/>
      <c r="Q28" s="6">
        <f t="shared" si="0"/>
        <v>160102524</v>
      </c>
    </row>
    <row r="29" spans="1:17" x14ac:dyDescent="0.55000000000000004">
      <c r="A29" s="1" t="s">
        <v>32</v>
      </c>
      <c r="C29" s="6">
        <v>3851</v>
      </c>
      <c r="D29" s="6"/>
      <c r="E29" s="6">
        <v>3004694829</v>
      </c>
      <c r="F29" s="6"/>
      <c r="G29" s="6">
        <v>2998667835</v>
      </c>
      <c r="H29" s="6"/>
      <c r="I29" s="6">
        <f t="shared" si="1"/>
        <v>6026994</v>
      </c>
      <c r="J29" s="6"/>
      <c r="K29" s="6">
        <v>3851</v>
      </c>
      <c r="L29" s="6"/>
      <c r="M29" s="6">
        <v>3004694829</v>
      </c>
      <c r="N29" s="6"/>
      <c r="O29" s="6">
        <v>2998667835</v>
      </c>
      <c r="P29" s="6"/>
      <c r="Q29" s="6">
        <f t="shared" si="0"/>
        <v>6026994</v>
      </c>
    </row>
    <row r="30" spans="1:17" x14ac:dyDescent="0.55000000000000004">
      <c r="A30" s="1" t="s">
        <v>51</v>
      </c>
      <c r="C30" s="6">
        <v>2871</v>
      </c>
      <c r="D30" s="6"/>
      <c r="E30" s="6">
        <v>2210524788</v>
      </c>
      <c r="F30" s="6"/>
      <c r="G30" s="6">
        <v>2210309502</v>
      </c>
      <c r="H30" s="6"/>
      <c r="I30" s="6">
        <f t="shared" si="1"/>
        <v>215286</v>
      </c>
      <c r="J30" s="6"/>
      <c r="K30" s="6">
        <v>2871</v>
      </c>
      <c r="L30" s="6"/>
      <c r="M30" s="6">
        <v>2210524788</v>
      </c>
      <c r="N30" s="6"/>
      <c r="O30" s="6">
        <v>1995951696</v>
      </c>
      <c r="P30" s="6"/>
      <c r="Q30" s="6">
        <f t="shared" si="0"/>
        <v>214573092</v>
      </c>
    </row>
    <row r="31" spans="1:17" x14ac:dyDescent="0.55000000000000004">
      <c r="A31" s="1" t="s">
        <v>34</v>
      </c>
      <c r="C31" s="6">
        <v>0</v>
      </c>
      <c r="D31" s="6"/>
      <c r="E31" s="6">
        <v>0</v>
      </c>
      <c r="F31" s="6"/>
      <c r="G31" s="6">
        <v>95266045</v>
      </c>
      <c r="H31" s="6"/>
      <c r="I31" s="6">
        <f t="shared" si="1"/>
        <v>-95266045</v>
      </c>
      <c r="J31" s="6"/>
      <c r="K31" s="6">
        <v>0</v>
      </c>
      <c r="L31" s="6"/>
      <c r="M31" s="6">
        <v>0</v>
      </c>
      <c r="N31" s="6"/>
      <c r="O31" s="6">
        <v>0</v>
      </c>
      <c r="P31" s="6"/>
      <c r="Q31" s="6">
        <f t="shared" si="0"/>
        <v>0</v>
      </c>
    </row>
    <row r="32" spans="1:17" ht="24.75" thickBot="1" x14ac:dyDescent="0.6">
      <c r="E32" s="7">
        <f>SUM(E8:E31)</f>
        <v>41294992805</v>
      </c>
      <c r="F32" s="4"/>
      <c r="G32" s="7">
        <f>SUM(G8:G31)</f>
        <v>38900470655</v>
      </c>
      <c r="H32" s="4"/>
      <c r="I32" s="7">
        <f>SUM(I8:I31)</f>
        <v>2394522150</v>
      </c>
      <c r="J32" s="4"/>
      <c r="K32" s="4"/>
      <c r="L32" s="4"/>
      <c r="M32" s="7">
        <f>SUM(M8:M31)</f>
        <v>41294992805</v>
      </c>
      <c r="N32" s="4"/>
      <c r="O32" s="7">
        <f>SUM(O8:O31)</f>
        <v>32285971355</v>
      </c>
      <c r="P32" s="4"/>
      <c r="Q32" s="7">
        <f>SUM(Q8:Q31)</f>
        <v>9009021450</v>
      </c>
    </row>
    <row r="33" spans="4:17" ht="24.75" thickTop="1" x14ac:dyDescent="0.55000000000000004"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</row>
    <row r="34" spans="4:17" x14ac:dyDescent="0.55000000000000004">
      <c r="G34" s="3"/>
      <c r="I34" s="3"/>
      <c r="O34" s="3"/>
      <c r="Q34" s="15"/>
    </row>
    <row r="35" spans="4:17" x14ac:dyDescent="0.55000000000000004"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</row>
    <row r="37" spans="4:17" x14ac:dyDescent="0.55000000000000004"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</row>
    <row r="38" spans="4:17" x14ac:dyDescent="0.55000000000000004">
      <c r="G38" s="3"/>
      <c r="I38" s="3"/>
      <c r="O38" s="3"/>
      <c r="Q38" s="3"/>
    </row>
    <row r="39" spans="4:17" x14ac:dyDescent="0.55000000000000004"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تاییدیه</vt:lpstr>
      <vt:lpstr>سهام</vt:lpstr>
      <vt:lpstr>اوراق مشارکت</vt:lpstr>
      <vt:lpstr>سپرده</vt:lpstr>
      <vt:lpstr>سایر درآمدها</vt:lpstr>
      <vt:lpstr>جمع درآمدها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Ghayouri, Ali</dc:creator>
  <cp:lastModifiedBy>Ali Ghayouri</cp:lastModifiedBy>
  <dcterms:created xsi:type="dcterms:W3CDTF">2021-11-22T06:08:52Z</dcterms:created>
  <dcterms:modified xsi:type="dcterms:W3CDTF">2021-11-30T12:04:55Z</dcterms:modified>
</cp:coreProperties>
</file>