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hayori\پرتفوی\پرتفوی اردیبهشت\"/>
    </mc:Choice>
  </mc:AlternateContent>
  <xr:revisionPtr revIDLastSave="0" documentId="13_ncr:1_{F09DBCB8-14E8-4076-8528-8F743E552C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U9" i="11" l="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8" i="11"/>
  <c r="U44" i="11" s="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8" i="11"/>
  <c r="K44" i="11" s="1"/>
  <c r="G10" i="15"/>
  <c r="E10" i="15"/>
  <c r="E8" i="15"/>
  <c r="E9" i="15"/>
  <c r="E7" i="15"/>
  <c r="C10" i="15"/>
  <c r="E9" i="14"/>
  <c r="C9" i="14"/>
  <c r="K8" i="13"/>
  <c r="G9" i="13"/>
  <c r="G8" i="13"/>
  <c r="K9" i="13"/>
  <c r="E9" i="13"/>
  <c r="I9" i="13"/>
  <c r="Q9" i="12"/>
  <c r="Q10" i="12"/>
  <c r="Q11" i="12"/>
  <c r="Q12" i="12"/>
  <c r="Q13" i="12"/>
  <c r="Q14" i="12"/>
  <c r="Q15" i="12"/>
  <c r="Q16" i="12"/>
  <c r="Q8" i="12"/>
  <c r="I9" i="12"/>
  <c r="I10" i="12"/>
  <c r="I11" i="12"/>
  <c r="I12" i="12"/>
  <c r="I13" i="12"/>
  <c r="I14" i="12"/>
  <c r="I15" i="12"/>
  <c r="I16" i="12"/>
  <c r="I8" i="12"/>
  <c r="O17" i="12"/>
  <c r="M17" i="12"/>
  <c r="K17" i="12"/>
  <c r="G17" i="12"/>
  <c r="E17" i="12"/>
  <c r="C17" i="12"/>
  <c r="Q35" i="10"/>
  <c r="Q4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8" i="11"/>
  <c r="S44" i="11" s="1"/>
  <c r="C44" i="11"/>
  <c r="E44" i="11"/>
  <c r="G44" i="11"/>
  <c r="M44" i="11"/>
  <c r="O4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44" i="11" s="1"/>
  <c r="I36" i="11"/>
  <c r="I37" i="11"/>
  <c r="I38" i="11"/>
  <c r="I39" i="11"/>
  <c r="I40" i="11"/>
  <c r="I41" i="11"/>
  <c r="I42" i="11"/>
  <c r="I43" i="11"/>
  <c r="I8" i="11"/>
  <c r="O35" i="10"/>
  <c r="M35" i="10"/>
  <c r="E35" i="10"/>
  <c r="G35" i="10"/>
  <c r="I35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8" i="9"/>
  <c r="E38" i="9"/>
  <c r="G38" i="9"/>
  <c r="M38" i="9"/>
  <c r="O38" i="9"/>
  <c r="S9" i="7"/>
  <c r="Q9" i="7"/>
  <c r="O9" i="7"/>
  <c r="M9" i="7"/>
  <c r="K9" i="7"/>
  <c r="I9" i="7"/>
  <c r="S10" i="6"/>
  <c r="K10" i="6"/>
  <c r="M10" i="6"/>
  <c r="O10" i="6"/>
  <c r="Q10" i="6"/>
  <c r="AK17" i="3"/>
  <c r="Q17" i="3"/>
  <c r="S17" i="3"/>
  <c r="W17" i="3"/>
  <c r="AA17" i="3"/>
  <c r="AG17" i="3"/>
  <c r="AI17" i="3"/>
  <c r="Y31" i="1"/>
  <c r="E31" i="1"/>
  <c r="G31" i="1"/>
  <c r="K31" i="1"/>
  <c r="O31" i="1"/>
  <c r="U31" i="1"/>
  <c r="W31" i="1"/>
  <c r="Q17" i="12" l="1"/>
  <c r="I17" i="12"/>
  <c r="Q38" i="9"/>
  <c r="I38" i="9"/>
</calcChain>
</file>

<file path=xl/sharedStrings.xml><?xml version="1.0" encoding="utf-8"?>
<sst xmlns="http://schemas.openxmlformats.org/spreadsheetml/2006/main" count="518" uniqueCount="135">
  <si>
    <t>صندوق سرمایه‌گذاری مشترک مدرسه کسب و کار صوفی رازی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</si>
  <si>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</si>
  <si>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</si>
  <si>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</si>
  <si>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</si>
  <si>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</si>
  <si>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</si>
  <si>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</si>
  <si>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</si>
  <si>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</si>
  <si>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</si>
  <si>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</si>
  <si>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</si>
  <si>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</si>
  <si>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</si>
  <si>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سینا</t>
  </si>
  <si>
    <t>پالایش نفت تبریز</t>
  </si>
  <si>
    <t>پالایش نفت تهران</t>
  </si>
  <si>
    <t>پتروشیمی تندگویان</t>
  </si>
  <si>
    <t>تامین سرمایه نوین</t>
  </si>
  <si>
    <t>حفاری شمال</t>
  </si>
  <si>
    <t>سخت آژند</t>
  </si>
  <si>
    <t>سرمایه گذاری صدرتامین</t>
  </si>
  <si>
    <t>سرمایه‌ گذاری‌ پارس‌ توشه‌</t>
  </si>
  <si>
    <t>سرمایه‌گذاری‌ صنعت‌ نفت‌</t>
  </si>
  <si>
    <t>سهامی ذوب آهن  اصفهان</t>
  </si>
  <si>
    <t>فولاد  خوزستان</t>
  </si>
  <si>
    <t>فولاد امیرکبیرکاشان</t>
  </si>
  <si>
    <t>فولاد مبارکه اصفهان</t>
  </si>
  <si>
    <t>گسترش نفت و گاز پارسیان</t>
  </si>
  <si>
    <t>مبین انرژی خلیج فارس</t>
  </si>
  <si>
    <t>نفت‌ بهران‌</t>
  </si>
  <si>
    <t>کشتیرانی جمهوری اسلامی ایران</t>
  </si>
  <si>
    <t>شرکت بهمن لیزینگ</t>
  </si>
  <si>
    <t>گسترش صنایع روی ایرانیان</t>
  </si>
  <si>
    <t>توسعه‌معادن‌وفلزات‌</t>
  </si>
  <si>
    <t>زغال سنگ پروده طبس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</si>
  <si>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</si>
  <si>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</si>
  <si>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</si>
  <si>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</si>
  <si>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</si>
  <si>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</si>
  <si>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</si>
  <si>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</si>
  <si>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</si>
  <si>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</si>
  <si>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</si>
  <si>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</si>
  <si>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</si>
  <si>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اسنادخزانه-م3بودجه99-011110</t>
  </si>
  <si>
    <t>1399/06/22</t>
  </si>
  <si>
    <t>1401/11/10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</si>
  <si>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</si>
  <si>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</si>
  <si>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</si>
  <si>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</si>
  <si>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</si>
  <si>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</si>
  <si>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اسنادخزانه-م9بودجه98-000923</t>
  </si>
  <si>
    <t>1398/07/23</t>
  </si>
  <si>
    <t>1400/09/23</t>
  </si>
  <si>
    <t>اسنادخزانه-م8بودجه98-000817</t>
  </si>
  <si>
    <t>1398/09/16</t>
  </si>
  <si>
    <t>1400/08/17</t>
  </si>
  <si>
    <t>اسنادخزانه-م12بودجه98-001111</t>
  </si>
  <si>
    <t>1398/09/13</t>
  </si>
  <si>
    <t>1400/11/11</t>
  </si>
  <si>
    <t>اسنادخزانه-م11بودجه98-001013</t>
  </si>
  <si>
    <t>1398/07/09</t>
  </si>
  <si>
    <t>1400/10/13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</si>
  <si>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</si>
  <si>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</si>
  <si>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</si>
  <si>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</si>
  <si>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</si>
  <si>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</si>
  <si>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</si>
  <si>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</si>
  <si>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</si>
  <si>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</si>
  <si>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</si>
  <si>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</si>
  <si>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</si>
  <si>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</si>
  <si>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</si>
  <si>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</si>
  <si>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</si>
  <si>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</si>
  <si>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</si>
  <si>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</si>
  <si>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</si>
  <si>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</si>
  <si>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</si>
  <si>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</si>
  <si>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</si>
  <si>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</si>
  <si>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</si>
  <si>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</si>
  <si>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</si>
  <si>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</si>
  <si>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 سپه‌</t>
  </si>
  <si>
    <t>تراکتورسازی‌ایران‌</t>
  </si>
  <si>
    <t>پالایش نفت اصفهان</t>
  </si>
  <si>
    <t>بانک ملت</t>
  </si>
  <si>
    <t>سرمایه گذاری ملت</t>
  </si>
  <si>
    <t>فروشگاههای زنجیره ای افق کوروش</t>
  </si>
  <si>
    <t>سرمایه گذاری سیمان تامین</t>
  </si>
  <si>
    <t>ح . سرمایه گذاری صدرتامین</t>
  </si>
  <si>
    <t>مدیریت سرمایه گذاری کوثربهمن</t>
  </si>
  <si>
    <t>فرآوری معدنی اپال کانی پارس</t>
  </si>
  <si>
    <t>صنایع چوب خزر کاسپین</t>
  </si>
  <si>
    <t>ح . تامین سرمایه نوین</t>
  </si>
  <si>
    <t>سپیدار سیستم آسیا</t>
  </si>
  <si>
    <t>پتروشیمی بوعلی سینا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</si>
  <si>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</si>
  <si>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</si>
  <si>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</si>
  <si>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</si>
  <si>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</si>
  <si>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</si>
  <si>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</si>
  <si>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</si>
  <si>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</si>
  <si>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</si>
  <si>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</si>
  <si>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</si>
  <si>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</si>
  <si>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</si>
  <si>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</si>
  <si>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1400/02/01</t>
  </si>
  <si>
    <t>-</t>
  </si>
  <si>
    <t xml:space="preserve">از ابتدایی سال مالی 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</si>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</sst>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3" fontId="2" fillId="0" borderId="2" xfId="0" applyNumberFormat="1" applyFont="1" applyBorder="1"/>
    <xf numFmtId="164" fontId="2" fillId="0" borderId="0" xfId="1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0" fontId="3" fillId="0" borderId="0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34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51AE5-AE0A-4DD6-B49C-7CBA4B6432F3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34</xdr:row>
                <xdr:rowOff>85725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M19" sqref="M19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87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22" t="s">
        <v>91</v>
      </c>
      <c r="C6" s="23" t="s">
        <v>89</v>
      </c>
      <c r="D6" s="23" t="s">
        <v>89</v>
      </c>
      <c r="E6" s="23" t="s">
        <v>89</v>
      </c>
      <c r="F6" s="23" t="s">
        <v>89</v>
      </c>
      <c r="G6" s="23" t="s">
        <v>89</v>
      </c>
      <c r="H6" s="23" t="s">
        <v>89</v>
      </c>
      <c r="I6" s="23" t="s">
        <v>89</v>
      </c>
      <c r="K6" s="23" t="s">
        <v>90</v>
      </c>
      <c r="L6" s="23" t="s">
        <v>90</v>
      </c>
      <c r="M6" s="23" t="s">
        <v>90</v>
      </c>
      <c r="N6" s="23" t="s">
        <v>90</v>
      </c>
      <c r="O6" s="23" t="s">
        <v>90</v>
      </c>
      <c r="P6" s="23" t="s">
        <v>90</v>
      </c>
      <c r="Q6" s="23" t="s">
        <v>90</v>
      </c>
    </row>
    <row r="7" spans="1:17" ht="24.75" x14ac:dyDescent="0.55000000000000004">
      <c r="A7" s="23" t="s">
        <v>91</v>
      </c>
      <c r="C7" s="23" t="s">
        <v>120</v>
      </c>
      <c r="E7" s="23" t="s">
        <v>117</v>
      </c>
      <c r="G7" s="23" t="s">
        <v>118</v>
      </c>
      <c r="I7" s="23" t="s">
        <v>121</v>
      </c>
      <c r="K7" s="23" t="s">
        <v>120</v>
      </c>
      <c r="M7" s="23" t="s">
        <v>117</v>
      </c>
      <c r="O7" s="23" t="s">
        <v>118</v>
      </c>
      <c r="Q7" s="23" t="s">
        <v>121</v>
      </c>
    </row>
    <row r="8" spans="1:17" x14ac:dyDescent="0.55000000000000004">
      <c r="A8" s="4" t="s">
        <v>115</v>
      </c>
      <c r="B8" s="4"/>
      <c r="C8" s="5">
        <v>0</v>
      </c>
      <c r="D8" s="4"/>
      <c r="E8" s="5">
        <v>0</v>
      </c>
      <c r="F8" s="4"/>
      <c r="G8" s="5">
        <v>0</v>
      </c>
      <c r="H8" s="4"/>
      <c r="I8" s="5">
        <f>C8+E8+G8</f>
        <v>0</v>
      </c>
      <c r="J8" s="4"/>
      <c r="K8" s="5">
        <v>0</v>
      </c>
      <c r="L8" s="4"/>
      <c r="M8" s="5">
        <v>0</v>
      </c>
      <c r="N8" s="4"/>
      <c r="O8" s="5">
        <v>9264571</v>
      </c>
      <c r="P8" s="4"/>
      <c r="Q8" s="5">
        <f>K8+M8+O8</f>
        <v>9264571</v>
      </c>
    </row>
    <row r="9" spans="1:17" x14ac:dyDescent="0.55000000000000004">
      <c r="A9" s="4" t="s">
        <v>53</v>
      </c>
      <c r="B9" s="4"/>
      <c r="C9" s="5">
        <v>0</v>
      </c>
      <c r="D9" s="4"/>
      <c r="E9" s="5">
        <v>3045764</v>
      </c>
      <c r="F9" s="4"/>
      <c r="G9" s="5">
        <v>0</v>
      </c>
      <c r="H9" s="4"/>
      <c r="I9" s="5">
        <f t="shared" ref="I9:I16" si="0">C9+E9+G9</f>
        <v>3045764</v>
      </c>
      <c r="J9" s="4"/>
      <c r="K9" s="5">
        <v>0</v>
      </c>
      <c r="L9" s="4"/>
      <c r="M9" s="5">
        <v>14535526</v>
      </c>
      <c r="N9" s="4"/>
      <c r="O9" s="5">
        <v>336619214</v>
      </c>
      <c r="P9" s="4"/>
      <c r="Q9" s="5">
        <f t="shared" ref="Q9:Q16" si="1">K9+M9+O9</f>
        <v>351154740</v>
      </c>
    </row>
    <row r="10" spans="1:17" x14ac:dyDescent="0.55000000000000004">
      <c r="A10" s="4" t="s">
        <v>46</v>
      </c>
      <c r="B10" s="4"/>
      <c r="C10" s="5">
        <v>0</v>
      </c>
      <c r="D10" s="4"/>
      <c r="E10" s="5">
        <v>8574190</v>
      </c>
      <c r="F10" s="4"/>
      <c r="G10" s="5">
        <v>0</v>
      </c>
      <c r="H10" s="4"/>
      <c r="I10" s="5">
        <f t="shared" si="0"/>
        <v>8574190</v>
      </c>
      <c r="J10" s="4"/>
      <c r="K10" s="5">
        <v>0</v>
      </c>
      <c r="L10" s="4"/>
      <c r="M10" s="5">
        <v>235824913</v>
      </c>
      <c r="N10" s="4"/>
      <c r="O10" s="5">
        <v>0</v>
      </c>
      <c r="P10" s="4"/>
      <c r="Q10" s="5">
        <f t="shared" si="1"/>
        <v>235824913</v>
      </c>
    </row>
    <row r="11" spans="1:17" x14ac:dyDescent="0.55000000000000004">
      <c r="A11" s="4" t="s">
        <v>68</v>
      </c>
      <c r="B11" s="4"/>
      <c r="C11" s="5">
        <v>0</v>
      </c>
      <c r="D11" s="4"/>
      <c r="E11" s="5">
        <v>12786758</v>
      </c>
      <c r="F11" s="4"/>
      <c r="G11" s="5">
        <v>0</v>
      </c>
      <c r="H11" s="4"/>
      <c r="I11" s="5">
        <f t="shared" si="0"/>
        <v>12786758</v>
      </c>
      <c r="J11" s="4"/>
      <c r="K11" s="5">
        <v>0</v>
      </c>
      <c r="L11" s="4"/>
      <c r="M11" s="5">
        <v>12786758</v>
      </c>
      <c r="N11" s="4"/>
      <c r="O11" s="5">
        <v>0</v>
      </c>
      <c r="P11" s="4"/>
      <c r="Q11" s="5">
        <f t="shared" si="1"/>
        <v>12786758</v>
      </c>
    </row>
    <row r="12" spans="1:17" x14ac:dyDescent="0.55000000000000004">
      <c r="A12" s="4" t="s">
        <v>56</v>
      </c>
      <c r="B12" s="4"/>
      <c r="C12" s="5">
        <v>0</v>
      </c>
      <c r="D12" s="4"/>
      <c r="E12" s="5">
        <v>60471939</v>
      </c>
      <c r="F12" s="4"/>
      <c r="G12" s="5">
        <v>0</v>
      </c>
      <c r="H12" s="4"/>
      <c r="I12" s="5">
        <f t="shared" si="0"/>
        <v>60471939</v>
      </c>
      <c r="J12" s="4"/>
      <c r="K12" s="5">
        <v>0</v>
      </c>
      <c r="L12" s="4"/>
      <c r="M12" s="5">
        <v>314303273</v>
      </c>
      <c r="N12" s="4"/>
      <c r="O12" s="5">
        <v>0</v>
      </c>
      <c r="P12" s="4"/>
      <c r="Q12" s="5">
        <f t="shared" si="1"/>
        <v>314303273</v>
      </c>
    </row>
    <row r="13" spans="1:17" x14ac:dyDescent="0.55000000000000004">
      <c r="A13" s="4" t="s">
        <v>59</v>
      </c>
      <c r="B13" s="4"/>
      <c r="C13" s="5">
        <v>0</v>
      </c>
      <c r="D13" s="4"/>
      <c r="E13" s="5">
        <v>18794103</v>
      </c>
      <c r="F13" s="4"/>
      <c r="G13" s="5">
        <v>0</v>
      </c>
      <c r="H13" s="4"/>
      <c r="I13" s="5">
        <f t="shared" si="0"/>
        <v>18794103</v>
      </c>
      <c r="J13" s="4"/>
      <c r="K13" s="5">
        <v>0</v>
      </c>
      <c r="L13" s="4"/>
      <c r="M13" s="5">
        <v>80359769</v>
      </c>
      <c r="N13" s="4"/>
      <c r="O13" s="5">
        <v>0</v>
      </c>
      <c r="P13" s="4"/>
      <c r="Q13" s="5">
        <f t="shared" si="1"/>
        <v>80359769</v>
      </c>
    </row>
    <row r="14" spans="1:17" x14ac:dyDescent="0.55000000000000004">
      <c r="A14" s="4" t="s">
        <v>62</v>
      </c>
      <c r="B14" s="4"/>
      <c r="C14" s="5">
        <v>0</v>
      </c>
      <c r="D14" s="4"/>
      <c r="E14" s="5">
        <v>5541237</v>
      </c>
      <c r="F14" s="4"/>
      <c r="G14" s="5">
        <v>0</v>
      </c>
      <c r="H14" s="4"/>
      <c r="I14" s="5">
        <f t="shared" si="0"/>
        <v>5541237</v>
      </c>
      <c r="J14" s="4"/>
      <c r="K14" s="5">
        <v>0</v>
      </c>
      <c r="L14" s="4"/>
      <c r="M14" s="5">
        <v>5541237</v>
      </c>
      <c r="N14" s="4"/>
      <c r="O14" s="5">
        <v>0</v>
      </c>
      <c r="P14" s="4"/>
      <c r="Q14" s="5">
        <f t="shared" si="1"/>
        <v>5541237</v>
      </c>
    </row>
    <row r="15" spans="1:17" x14ac:dyDescent="0.55000000000000004">
      <c r="A15" s="4" t="s">
        <v>65</v>
      </c>
      <c r="B15" s="4"/>
      <c r="C15" s="5">
        <v>0</v>
      </c>
      <c r="D15" s="4"/>
      <c r="E15" s="5">
        <v>19293358</v>
      </c>
      <c r="F15" s="4"/>
      <c r="G15" s="5">
        <v>0</v>
      </c>
      <c r="H15" s="4"/>
      <c r="I15" s="5">
        <f t="shared" si="0"/>
        <v>19293358</v>
      </c>
      <c r="J15" s="4"/>
      <c r="K15" s="5">
        <v>0</v>
      </c>
      <c r="L15" s="4"/>
      <c r="M15" s="5">
        <v>19293354</v>
      </c>
      <c r="N15" s="4"/>
      <c r="O15" s="5">
        <v>0</v>
      </c>
      <c r="P15" s="4"/>
      <c r="Q15" s="5">
        <f t="shared" si="1"/>
        <v>19293354</v>
      </c>
    </row>
    <row r="16" spans="1:17" x14ac:dyDescent="0.55000000000000004">
      <c r="A16" s="4" t="s">
        <v>50</v>
      </c>
      <c r="B16" s="4"/>
      <c r="C16" s="5">
        <v>0</v>
      </c>
      <c r="D16" s="4"/>
      <c r="E16" s="5">
        <v>11843599</v>
      </c>
      <c r="F16" s="4"/>
      <c r="G16" s="5">
        <v>0</v>
      </c>
      <c r="H16" s="4"/>
      <c r="I16" s="5">
        <f t="shared" si="0"/>
        <v>11843599</v>
      </c>
      <c r="J16" s="4"/>
      <c r="K16" s="5">
        <v>0</v>
      </c>
      <c r="L16" s="4"/>
      <c r="M16" s="5">
        <v>37122916</v>
      </c>
      <c r="N16" s="4"/>
      <c r="O16" s="5">
        <v>0</v>
      </c>
      <c r="P16" s="4"/>
      <c r="Q16" s="5">
        <f t="shared" si="1"/>
        <v>37122916</v>
      </c>
    </row>
    <row r="17" spans="1:17" ht="24.75" thickBot="1" x14ac:dyDescent="0.6">
      <c r="A17" s="4"/>
      <c r="B17" s="4"/>
      <c r="C17" s="10">
        <f>SUM(C8:C16)</f>
        <v>0</v>
      </c>
      <c r="D17" s="4"/>
      <c r="E17" s="10">
        <f>SUM(E8:E16)</f>
        <v>140350948</v>
      </c>
      <c r="F17" s="4"/>
      <c r="G17" s="10">
        <f>SUM(G8:G16)</f>
        <v>0</v>
      </c>
      <c r="H17" s="4"/>
      <c r="I17" s="10">
        <f>SUM(I8:I16)</f>
        <v>140350948</v>
      </c>
      <c r="J17" s="4"/>
      <c r="K17" s="10">
        <f>SUM(K8:K16)</f>
        <v>0</v>
      </c>
      <c r="L17" s="4"/>
      <c r="M17" s="10">
        <f>SUM(M8:M16)</f>
        <v>719767746</v>
      </c>
      <c r="N17" s="4"/>
      <c r="O17" s="10">
        <f>SUM(O8:O16)</f>
        <v>345883785</v>
      </c>
      <c r="P17" s="4"/>
      <c r="Q17" s="10">
        <f>SUM(Q8:Q16)</f>
        <v>1065651531</v>
      </c>
    </row>
    <row r="18" spans="1:17" ht="24.75" thickTop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G15" sqref="G15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 x14ac:dyDescent="0.55000000000000004">
      <c r="A3" s="21" t="s">
        <v>87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 x14ac:dyDescent="0.55000000000000004">
      <c r="A6" s="23" t="s">
        <v>122</v>
      </c>
      <c r="B6" s="23" t="s">
        <v>122</v>
      </c>
      <c r="C6" s="23" t="s">
        <v>122</v>
      </c>
      <c r="E6" s="23" t="s">
        <v>89</v>
      </c>
      <c r="F6" s="23" t="s">
        <v>89</v>
      </c>
      <c r="G6" s="23" t="s">
        <v>89</v>
      </c>
      <c r="I6" s="23" t="s">
        <v>90</v>
      </c>
      <c r="J6" s="23" t="s">
        <v>90</v>
      </c>
      <c r="K6" s="23" t="s">
        <v>90</v>
      </c>
    </row>
    <row r="7" spans="1:11" ht="24.75" x14ac:dyDescent="0.55000000000000004">
      <c r="A7" s="23" t="s">
        <v>123</v>
      </c>
      <c r="C7" s="23" t="s">
        <v>74</v>
      </c>
      <c r="E7" s="23" t="s">
        <v>124</v>
      </c>
      <c r="G7" s="23" t="s">
        <v>125</v>
      </c>
      <c r="I7" s="23" t="s">
        <v>124</v>
      </c>
      <c r="K7" s="23" t="s">
        <v>125</v>
      </c>
    </row>
    <row r="8" spans="1:11" x14ac:dyDescent="0.55000000000000004">
      <c r="A8" s="1" t="s">
        <v>80</v>
      </c>
      <c r="C8" s="4" t="s">
        <v>81</v>
      </c>
      <c r="D8" s="4"/>
      <c r="E8" s="5">
        <v>8840918</v>
      </c>
      <c r="F8" s="4"/>
      <c r="G8" s="8">
        <f>E8/E9</f>
        <v>1</v>
      </c>
      <c r="H8" s="4"/>
      <c r="I8" s="5">
        <v>248678035</v>
      </c>
      <c r="J8" s="4"/>
      <c r="K8" s="8">
        <f>I8/I9</f>
        <v>1</v>
      </c>
    </row>
    <row r="9" spans="1:11" ht="24.75" thickBot="1" x14ac:dyDescent="0.6">
      <c r="E9" s="10">
        <f>SUM(E8)</f>
        <v>8840918</v>
      </c>
      <c r="G9" s="9">
        <f>SUM(G8)</f>
        <v>1</v>
      </c>
      <c r="I9" s="10">
        <f>SUM(I8)</f>
        <v>248678035</v>
      </c>
      <c r="K9" s="9">
        <f>SUM(K8)</f>
        <v>1</v>
      </c>
    </row>
    <row r="10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Q10" sqref="Q10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2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1" t="s">
        <v>0</v>
      </c>
      <c r="B2" s="21"/>
      <c r="C2" s="21"/>
      <c r="D2" s="21"/>
      <c r="E2" s="21"/>
    </row>
    <row r="3" spans="1:5" ht="24.75" x14ac:dyDescent="0.55000000000000004">
      <c r="A3" s="21" t="s">
        <v>87</v>
      </c>
      <c r="B3" s="21"/>
      <c r="C3" s="21"/>
      <c r="D3" s="21"/>
      <c r="E3" s="21"/>
    </row>
    <row r="4" spans="1:5" ht="24.75" x14ac:dyDescent="0.55000000000000004">
      <c r="A4" s="21" t="s">
        <v>2</v>
      </c>
      <c r="B4" s="21"/>
      <c r="C4" s="21"/>
      <c r="D4" s="21"/>
      <c r="E4" s="21"/>
    </row>
    <row r="5" spans="1:5" ht="24.75" x14ac:dyDescent="0.55000000000000004">
      <c r="E5" s="18" t="s">
        <v>132</v>
      </c>
    </row>
    <row r="6" spans="1:5" ht="24.75" x14ac:dyDescent="0.55000000000000004">
      <c r="A6" s="22" t="s">
        <v>126</v>
      </c>
      <c r="C6" s="23" t="s">
        <v>89</v>
      </c>
      <c r="E6" s="23" t="s">
        <v>133</v>
      </c>
    </row>
    <row r="7" spans="1:5" ht="24.75" x14ac:dyDescent="0.55000000000000004">
      <c r="A7" s="23" t="s">
        <v>126</v>
      </c>
      <c r="C7" s="23" t="s">
        <v>77</v>
      </c>
      <c r="E7" s="23" t="s">
        <v>77</v>
      </c>
    </row>
    <row r="8" spans="1:5" x14ac:dyDescent="0.55000000000000004">
      <c r="A8" s="1" t="s">
        <v>134</v>
      </c>
      <c r="C8" s="5">
        <v>0</v>
      </c>
      <c r="D8" s="4"/>
      <c r="E8" s="5">
        <v>30206602</v>
      </c>
    </row>
    <row r="9" spans="1:5" ht="25.5" thickBot="1" x14ac:dyDescent="0.65">
      <c r="A9" s="2" t="s">
        <v>96</v>
      </c>
      <c r="C9" s="10">
        <f>SUM(C8)</f>
        <v>0</v>
      </c>
      <c r="D9" s="4"/>
      <c r="E9" s="10">
        <f>SUM(E8)</f>
        <v>30206602</v>
      </c>
    </row>
    <row r="10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3"/>
  <sheetViews>
    <sheetView rightToLeft="1" topLeftCell="A22" workbookViewId="0">
      <selection activeCell="O33" sqref="O33"/>
    </sheetView>
  </sheetViews>
  <sheetFormatPr defaultRowHeight="24" x14ac:dyDescent="0.55000000000000004"/>
  <cols>
    <col min="1" max="1" width="27.140625" style="4" bestFit="1" customWidth="1"/>
    <col min="2" max="2" width="1" style="4" customWidth="1"/>
    <col min="3" max="3" width="9.7109375" style="4" bestFit="1" customWidth="1"/>
    <col min="4" max="4" width="1" style="4" customWidth="1"/>
    <col min="5" max="5" width="19.85546875" style="4" bestFit="1" customWidth="1"/>
    <col min="6" max="6" width="1" style="4" customWidth="1"/>
    <col min="7" max="7" width="25.7109375" style="4" bestFit="1" customWidth="1"/>
    <col min="8" max="8" width="1" style="4" customWidth="1"/>
    <col min="9" max="9" width="9.7109375" style="4" bestFit="1" customWidth="1"/>
    <col min="10" max="10" width="1" style="4" customWidth="1"/>
    <col min="11" max="11" width="19.85546875" style="4" bestFit="1" customWidth="1"/>
    <col min="12" max="12" width="1" style="4" customWidth="1"/>
    <col min="13" max="13" width="9.85546875" style="4" bestFit="1" customWidth="1"/>
    <col min="14" max="14" width="1" style="4" customWidth="1"/>
    <col min="15" max="15" width="15.140625" style="4" bestFit="1" customWidth="1"/>
    <col min="16" max="16" width="1" style="4" customWidth="1"/>
    <col min="17" max="17" width="9.710937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19.85546875" style="4" bestFit="1" customWidth="1"/>
    <col min="22" max="22" width="1" style="4" customWidth="1"/>
    <col min="23" max="23" width="25.7109375" style="4" bestFit="1" customWidth="1"/>
    <col min="24" max="24" width="1" style="4" customWidth="1"/>
    <col min="25" max="25" width="37.8554687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 x14ac:dyDescent="0.55000000000000004">
      <c r="A6" s="22" t="s">
        <v>3</v>
      </c>
      <c r="C6" s="23" t="s">
        <v>130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 x14ac:dyDescent="0.55000000000000004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24.75" x14ac:dyDescent="0.55000000000000004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 x14ac:dyDescent="0.55000000000000004">
      <c r="A9" s="4" t="s">
        <v>15</v>
      </c>
      <c r="C9" s="6">
        <v>100000</v>
      </c>
      <c r="D9" s="6"/>
      <c r="E9" s="6">
        <v>307811641</v>
      </c>
      <c r="F9" s="6"/>
      <c r="G9" s="6">
        <v>301215330</v>
      </c>
      <c r="H9" s="6"/>
      <c r="I9" s="6">
        <v>314158</v>
      </c>
      <c r="J9" s="6"/>
      <c r="K9" s="6">
        <v>828395514</v>
      </c>
      <c r="L9" s="6"/>
      <c r="M9" s="6">
        <v>0</v>
      </c>
      <c r="N9" s="6"/>
      <c r="O9" s="6">
        <v>0</v>
      </c>
      <c r="P9" s="6"/>
      <c r="Q9" s="6">
        <v>414158</v>
      </c>
      <c r="R9" s="6"/>
      <c r="S9" s="6">
        <v>2415</v>
      </c>
      <c r="T9" s="6"/>
      <c r="U9" s="6">
        <v>1136207155</v>
      </c>
      <c r="V9" s="6"/>
      <c r="W9" s="6">
        <v>994300441.65269995</v>
      </c>
      <c r="X9" s="6"/>
      <c r="Y9" s="8">
        <v>2.5453645751358393E-2</v>
      </c>
    </row>
    <row r="10" spans="1:25" x14ac:dyDescent="0.55000000000000004">
      <c r="A10" s="4" t="s">
        <v>16</v>
      </c>
      <c r="C10" s="6">
        <v>21424</v>
      </c>
      <c r="D10" s="6"/>
      <c r="E10" s="6">
        <v>492107578</v>
      </c>
      <c r="F10" s="6"/>
      <c r="G10" s="6">
        <v>597403644.55200005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21424</v>
      </c>
      <c r="R10" s="6"/>
      <c r="S10" s="6">
        <v>24310</v>
      </c>
      <c r="T10" s="6"/>
      <c r="U10" s="6">
        <v>492107578</v>
      </c>
      <c r="V10" s="6"/>
      <c r="W10" s="6">
        <v>517749825.2784</v>
      </c>
      <c r="X10" s="6"/>
      <c r="Y10" s="8">
        <v>1.3254163518784062E-2</v>
      </c>
    </row>
    <row r="11" spans="1:25" x14ac:dyDescent="0.55000000000000004">
      <c r="A11" s="4" t="s">
        <v>17</v>
      </c>
      <c r="C11" s="6">
        <v>142960</v>
      </c>
      <c r="D11" s="6"/>
      <c r="E11" s="6">
        <v>1350362123</v>
      </c>
      <c r="F11" s="6"/>
      <c r="G11" s="6">
        <v>1314591181.8</v>
      </c>
      <c r="H11" s="6"/>
      <c r="I11" s="6">
        <v>0</v>
      </c>
      <c r="J11" s="6"/>
      <c r="K11" s="6">
        <v>0</v>
      </c>
      <c r="L11" s="6"/>
      <c r="M11" s="6">
        <v>-142960</v>
      </c>
      <c r="N11" s="6"/>
      <c r="O11" s="6">
        <v>1225056890</v>
      </c>
      <c r="P11" s="6"/>
      <c r="Q11" s="6">
        <v>0</v>
      </c>
      <c r="R11" s="6"/>
      <c r="S11" s="6">
        <v>0</v>
      </c>
      <c r="T11" s="6"/>
      <c r="U11" s="6">
        <v>0</v>
      </c>
      <c r="V11" s="6"/>
      <c r="W11" s="6">
        <v>0</v>
      </c>
      <c r="X11" s="6"/>
      <c r="Y11" s="8">
        <v>0</v>
      </c>
    </row>
    <row r="12" spans="1:25" x14ac:dyDescent="0.55000000000000004">
      <c r="A12" s="4" t="s">
        <v>18</v>
      </c>
      <c r="C12" s="6">
        <v>165365</v>
      </c>
      <c r="D12" s="6"/>
      <c r="E12" s="6">
        <v>1292621510</v>
      </c>
      <c r="F12" s="6"/>
      <c r="G12" s="6">
        <v>1440887116.31475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165365</v>
      </c>
      <c r="R12" s="6"/>
      <c r="S12" s="6">
        <v>8490</v>
      </c>
      <c r="T12" s="6"/>
      <c r="U12" s="6">
        <v>1292621510</v>
      </c>
      <c r="V12" s="6"/>
      <c r="W12" s="6">
        <v>1395679591.2735</v>
      </c>
      <c r="X12" s="6"/>
      <c r="Y12" s="8">
        <v>3.5728772120051967E-2</v>
      </c>
    </row>
    <row r="13" spans="1:25" x14ac:dyDescent="0.55000000000000004">
      <c r="A13" s="4" t="s">
        <v>19</v>
      </c>
      <c r="C13" s="6">
        <v>123833</v>
      </c>
      <c r="D13" s="6"/>
      <c r="E13" s="6">
        <v>1140726605</v>
      </c>
      <c r="F13" s="6"/>
      <c r="G13" s="6">
        <v>881421945.19079995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123833</v>
      </c>
      <c r="R13" s="6"/>
      <c r="S13" s="6">
        <v>7320</v>
      </c>
      <c r="T13" s="6"/>
      <c r="U13" s="6">
        <v>1140726605</v>
      </c>
      <c r="V13" s="6"/>
      <c r="W13" s="6">
        <v>901118524.97160006</v>
      </c>
      <c r="X13" s="6"/>
      <c r="Y13" s="8">
        <v>2.3068230439975312E-2</v>
      </c>
    </row>
    <row r="14" spans="1:25" x14ac:dyDescent="0.55000000000000004">
      <c r="A14" s="4" t="s">
        <v>20</v>
      </c>
      <c r="C14" s="6">
        <v>224533</v>
      </c>
      <c r="D14" s="6"/>
      <c r="E14" s="6">
        <v>1288117111</v>
      </c>
      <c r="F14" s="6"/>
      <c r="G14" s="6">
        <v>1589258764.4856</v>
      </c>
      <c r="H14" s="6"/>
      <c r="I14" s="6">
        <v>13695</v>
      </c>
      <c r="J14" s="6"/>
      <c r="K14" s="6">
        <v>80185287</v>
      </c>
      <c r="L14" s="6"/>
      <c r="M14" s="6">
        <v>0</v>
      </c>
      <c r="N14" s="6"/>
      <c r="O14" s="6">
        <v>0</v>
      </c>
      <c r="P14" s="6"/>
      <c r="Q14" s="6">
        <v>238228</v>
      </c>
      <c r="R14" s="6"/>
      <c r="S14" s="6">
        <v>5780</v>
      </c>
      <c r="T14" s="6"/>
      <c r="U14" s="6">
        <v>1368302398</v>
      </c>
      <c r="V14" s="6"/>
      <c r="W14" s="6">
        <v>1368847558.3224001</v>
      </c>
      <c r="X14" s="6"/>
      <c r="Y14" s="8">
        <v>3.5041884100178562E-2</v>
      </c>
    </row>
    <row r="15" spans="1:25" x14ac:dyDescent="0.55000000000000004">
      <c r="A15" s="4" t="s">
        <v>21</v>
      </c>
      <c r="C15" s="6">
        <v>74646</v>
      </c>
      <c r="D15" s="6"/>
      <c r="E15" s="6">
        <v>598323432</v>
      </c>
      <c r="F15" s="6"/>
      <c r="G15" s="6">
        <v>720024069.08718002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74646</v>
      </c>
      <c r="R15" s="6"/>
      <c r="S15" s="6">
        <v>9665</v>
      </c>
      <c r="T15" s="6"/>
      <c r="U15" s="6">
        <v>598323432</v>
      </c>
      <c r="V15" s="6"/>
      <c r="W15" s="6">
        <v>717204228.3549</v>
      </c>
      <c r="X15" s="6"/>
      <c r="Y15" s="8">
        <v>1.8360106860234548E-2</v>
      </c>
    </row>
    <row r="16" spans="1:25" x14ac:dyDescent="0.55000000000000004">
      <c r="A16" s="4" t="s">
        <v>22</v>
      </c>
      <c r="C16" s="6">
        <v>253441</v>
      </c>
      <c r="D16" s="6"/>
      <c r="E16" s="6">
        <v>2379878189</v>
      </c>
      <c r="F16" s="6"/>
      <c r="G16" s="6">
        <v>2552235595.3263001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253441</v>
      </c>
      <c r="R16" s="6"/>
      <c r="S16" s="6">
        <v>9890</v>
      </c>
      <c r="T16" s="6"/>
      <c r="U16" s="6">
        <v>2379878189</v>
      </c>
      <c r="V16" s="6"/>
      <c r="W16" s="6">
        <v>2491768019.5239</v>
      </c>
      <c r="X16" s="6"/>
      <c r="Y16" s="8">
        <v>6.3788144716201242E-2</v>
      </c>
    </row>
    <row r="17" spans="1:25" x14ac:dyDescent="0.55000000000000004">
      <c r="A17" s="4" t="s">
        <v>23</v>
      </c>
      <c r="C17" s="6">
        <v>42447</v>
      </c>
      <c r="D17" s="6"/>
      <c r="E17" s="6">
        <v>897312410</v>
      </c>
      <c r="F17" s="6"/>
      <c r="G17" s="6">
        <v>926645838.25320005</v>
      </c>
      <c r="H17" s="6"/>
      <c r="I17" s="6">
        <v>93383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135830</v>
      </c>
      <c r="R17" s="6"/>
      <c r="S17" s="6">
        <v>6862</v>
      </c>
      <c r="T17" s="6"/>
      <c r="U17" s="6">
        <v>897312410</v>
      </c>
      <c r="V17" s="6"/>
      <c r="W17" s="6">
        <v>926575594.44060004</v>
      </c>
      <c r="X17" s="6"/>
      <c r="Y17" s="8">
        <v>2.3719920010840431E-2</v>
      </c>
    </row>
    <row r="18" spans="1:25" x14ac:dyDescent="0.55000000000000004">
      <c r="A18" s="4" t="s">
        <v>24</v>
      </c>
      <c r="C18" s="6">
        <v>58874</v>
      </c>
      <c r="D18" s="6"/>
      <c r="E18" s="6">
        <v>1126050813</v>
      </c>
      <c r="F18" s="6"/>
      <c r="G18" s="6">
        <v>883761205.31400001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58874</v>
      </c>
      <c r="R18" s="6"/>
      <c r="S18" s="6">
        <v>14030</v>
      </c>
      <c r="T18" s="6"/>
      <c r="U18" s="6">
        <v>1126050813</v>
      </c>
      <c r="V18" s="6"/>
      <c r="W18" s="6">
        <v>821137066.92420006</v>
      </c>
      <c r="X18" s="6"/>
      <c r="Y18" s="8">
        <v>2.1020740954370974E-2</v>
      </c>
    </row>
    <row r="19" spans="1:25" x14ac:dyDescent="0.55000000000000004">
      <c r="A19" s="4" t="s">
        <v>25</v>
      </c>
      <c r="C19" s="6">
        <v>231763</v>
      </c>
      <c r="D19" s="6"/>
      <c r="E19" s="6">
        <v>1257941683</v>
      </c>
      <c r="F19" s="6"/>
      <c r="G19" s="6">
        <v>826898120.27277005</v>
      </c>
      <c r="H19" s="6"/>
      <c r="I19" s="6">
        <v>351520</v>
      </c>
      <c r="J19" s="6"/>
      <c r="K19" s="6">
        <v>1148339479</v>
      </c>
      <c r="L19" s="6"/>
      <c r="M19" s="6">
        <v>-75497</v>
      </c>
      <c r="N19" s="6"/>
      <c r="O19" s="6">
        <v>251425292</v>
      </c>
      <c r="P19" s="6"/>
      <c r="Q19" s="6">
        <v>507786</v>
      </c>
      <c r="R19" s="6"/>
      <c r="S19" s="6">
        <v>3078</v>
      </c>
      <c r="T19" s="6"/>
      <c r="U19" s="6">
        <v>2087173126</v>
      </c>
      <c r="V19" s="6"/>
      <c r="W19" s="6">
        <v>1553759442.33588</v>
      </c>
      <c r="X19" s="6"/>
      <c r="Y19" s="8">
        <v>3.977554547024903E-2</v>
      </c>
    </row>
    <row r="20" spans="1:25" x14ac:dyDescent="0.55000000000000004">
      <c r="A20" s="4" t="s">
        <v>26</v>
      </c>
      <c r="C20" s="6">
        <v>84689</v>
      </c>
      <c r="D20" s="6"/>
      <c r="E20" s="6">
        <v>1222158765</v>
      </c>
      <c r="F20" s="6"/>
      <c r="G20" s="6">
        <v>1242647083.2204001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84689</v>
      </c>
      <c r="R20" s="6"/>
      <c r="S20" s="6">
        <v>14800</v>
      </c>
      <c r="T20" s="6"/>
      <c r="U20" s="6">
        <v>1222158765</v>
      </c>
      <c r="V20" s="6"/>
      <c r="W20" s="6">
        <v>1246014690.4920001</v>
      </c>
      <c r="X20" s="6"/>
      <c r="Y20" s="8">
        <v>3.1897417726230698E-2</v>
      </c>
    </row>
    <row r="21" spans="1:25" x14ac:dyDescent="0.55000000000000004">
      <c r="A21" s="4" t="s">
        <v>27</v>
      </c>
      <c r="C21" s="6">
        <v>26599</v>
      </c>
      <c r="D21" s="6"/>
      <c r="E21" s="6">
        <v>1454659671</v>
      </c>
      <c r="F21" s="6"/>
      <c r="G21" s="6">
        <v>1497164831.6118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26599</v>
      </c>
      <c r="R21" s="6"/>
      <c r="S21" s="6">
        <v>67300</v>
      </c>
      <c r="T21" s="6"/>
      <c r="U21" s="6">
        <v>1454659671</v>
      </c>
      <c r="V21" s="6"/>
      <c r="W21" s="6">
        <v>1779568936.197</v>
      </c>
      <c r="X21" s="6"/>
      <c r="Y21" s="8">
        <v>4.5556167325833098E-2</v>
      </c>
    </row>
    <row r="22" spans="1:25" x14ac:dyDescent="0.55000000000000004">
      <c r="A22" s="4" t="s">
        <v>28</v>
      </c>
      <c r="C22" s="6">
        <v>120751</v>
      </c>
      <c r="D22" s="6"/>
      <c r="E22" s="6">
        <v>1705904628</v>
      </c>
      <c r="F22" s="6"/>
      <c r="G22" s="6">
        <v>1482491241.1335001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120751</v>
      </c>
      <c r="R22" s="6"/>
      <c r="S22" s="6">
        <v>12440</v>
      </c>
      <c r="T22" s="6"/>
      <c r="U22" s="6">
        <v>1705904628</v>
      </c>
      <c r="V22" s="6"/>
      <c r="W22" s="6">
        <v>1493294821.0283999</v>
      </c>
      <c r="X22" s="6"/>
      <c r="Y22" s="8">
        <v>3.8227678259516958E-2</v>
      </c>
    </row>
    <row r="23" spans="1:25" x14ac:dyDescent="0.55000000000000004">
      <c r="A23" s="4" t="s">
        <v>29</v>
      </c>
      <c r="C23" s="6">
        <v>70930</v>
      </c>
      <c r="D23" s="6"/>
      <c r="E23" s="6">
        <v>1536257503</v>
      </c>
      <c r="F23" s="6"/>
      <c r="G23" s="6">
        <v>1379219062.188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70930</v>
      </c>
      <c r="R23" s="6"/>
      <c r="S23" s="6">
        <v>18040</v>
      </c>
      <c r="T23" s="6"/>
      <c r="U23" s="6">
        <v>1536257503</v>
      </c>
      <c r="V23" s="6"/>
      <c r="W23" s="6">
        <v>1272040481.2920001</v>
      </c>
      <c r="X23" s="6"/>
      <c r="Y23" s="8">
        <v>3.2563666308320284E-2</v>
      </c>
    </row>
    <row r="24" spans="1:25" x14ac:dyDescent="0.55000000000000004">
      <c r="A24" s="4" t="s">
        <v>30</v>
      </c>
      <c r="C24" s="6">
        <v>84311</v>
      </c>
      <c r="D24" s="6"/>
      <c r="E24" s="6">
        <v>1264464662</v>
      </c>
      <c r="F24" s="6"/>
      <c r="G24" s="6">
        <v>1353602692.5915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84311</v>
      </c>
      <c r="R24" s="6"/>
      <c r="S24" s="6">
        <v>15760</v>
      </c>
      <c r="T24" s="6"/>
      <c r="U24" s="6">
        <v>1264464662</v>
      </c>
      <c r="V24" s="6"/>
      <c r="W24" s="6">
        <v>1320915073.3896</v>
      </c>
      <c r="X24" s="6"/>
      <c r="Y24" s="8">
        <v>3.3814833964875522E-2</v>
      </c>
    </row>
    <row r="25" spans="1:25" x14ac:dyDescent="0.55000000000000004">
      <c r="A25" s="4" t="s">
        <v>31</v>
      </c>
      <c r="C25" s="6">
        <v>71319</v>
      </c>
      <c r="D25" s="6"/>
      <c r="E25" s="6">
        <v>878713919</v>
      </c>
      <c r="F25" s="6"/>
      <c r="G25" s="6">
        <v>931611954.52260005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71319</v>
      </c>
      <c r="R25" s="6"/>
      <c r="S25" s="6">
        <v>11160</v>
      </c>
      <c r="T25" s="6"/>
      <c r="U25" s="6">
        <v>878713919</v>
      </c>
      <c r="V25" s="6"/>
      <c r="W25" s="6">
        <v>791232070.96440005</v>
      </c>
      <c r="X25" s="6"/>
      <c r="Y25" s="8">
        <v>2.0255186458497151E-2</v>
      </c>
    </row>
    <row r="26" spans="1:25" x14ac:dyDescent="0.55000000000000004">
      <c r="A26" s="4" t="s">
        <v>32</v>
      </c>
      <c r="C26" s="6">
        <v>97057</v>
      </c>
      <c r="D26" s="6"/>
      <c r="E26" s="6">
        <v>2169986360</v>
      </c>
      <c r="F26" s="6"/>
      <c r="G26" s="6">
        <v>1744454843.6015999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97057</v>
      </c>
      <c r="R26" s="6"/>
      <c r="S26" s="6">
        <v>14670</v>
      </c>
      <c r="T26" s="6"/>
      <c r="U26" s="6">
        <v>2169986360</v>
      </c>
      <c r="V26" s="6"/>
      <c r="W26" s="6">
        <v>1415439853.7409</v>
      </c>
      <c r="X26" s="6"/>
      <c r="Y26" s="8">
        <v>3.6234625984466466E-2</v>
      </c>
    </row>
    <row r="27" spans="1:25" x14ac:dyDescent="0.55000000000000004">
      <c r="A27" s="4" t="s">
        <v>33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9281</v>
      </c>
      <c r="J27" s="6"/>
      <c r="K27" s="6">
        <v>67113425</v>
      </c>
      <c r="L27" s="6"/>
      <c r="M27" s="6">
        <v>0</v>
      </c>
      <c r="N27" s="6"/>
      <c r="O27" s="6">
        <v>0</v>
      </c>
      <c r="P27" s="6"/>
      <c r="Q27" s="6">
        <v>9281</v>
      </c>
      <c r="R27" s="6"/>
      <c r="S27" s="6">
        <v>7051</v>
      </c>
      <c r="T27" s="6"/>
      <c r="U27" s="6">
        <v>67113425</v>
      </c>
      <c r="V27" s="6"/>
      <c r="W27" s="6">
        <v>65054887.450410001</v>
      </c>
      <c r="X27" s="6"/>
      <c r="Y27" s="8">
        <v>1.6653759670516291E-3</v>
      </c>
    </row>
    <row r="28" spans="1:25" x14ac:dyDescent="0.55000000000000004">
      <c r="A28" s="4" t="s">
        <v>34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863</v>
      </c>
      <c r="J28" s="6"/>
      <c r="K28" s="6">
        <v>5337102</v>
      </c>
      <c r="L28" s="6"/>
      <c r="M28" s="6">
        <v>0</v>
      </c>
      <c r="N28" s="6"/>
      <c r="O28" s="6">
        <v>0</v>
      </c>
      <c r="P28" s="6"/>
      <c r="Q28" s="6">
        <v>863</v>
      </c>
      <c r="R28" s="6"/>
      <c r="S28" s="6">
        <v>7883</v>
      </c>
      <c r="T28" s="6"/>
      <c r="U28" s="6">
        <v>5337102</v>
      </c>
      <c r="V28" s="6"/>
      <c r="W28" s="6">
        <v>6762959.15919</v>
      </c>
      <c r="X28" s="6"/>
      <c r="Y28" s="8">
        <v>1.7312872393257419E-4</v>
      </c>
    </row>
    <row r="29" spans="1:25" x14ac:dyDescent="0.55000000000000004">
      <c r="A29" s="4" t="s">
        <v>35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135768</v>
      </c>
      <c r="J29" s="6"/>
      <c r="K29" s="6">
        <v>1010645977</v>
      </c>
      <c r="L29" s="6"/>
      <c r="M29" s="6">
        <v>0</v>
      </c>
      <c r="N29" s="6"/>
      <c r="O29" s="6">
        <v>0</v>
      </c>
      <c r="P29" s="6"/>
      <c r="Q29" s="6">
        <v>135768</v>
      </c>
      <c r="R29" s="6"/>
      <c r="S29" s="6">
        <v>8160</v>
      </c>
      <c r="T29" s="6"/>
      <c r="U29" s="6">
        <v>1010645977</v>
      </c>
      <c r="V29" s="6"/>
      <c r="W29" s="6">
        <v>1101341544.0768001</v>
      </c>
      <c r="X29" s="6"/>
      <c r="Y29" s="8">
        <v>2.8193850007336776E-2</v>
      </c>
    </row>
    <row r="30" spans="1:25" x14ac:dyDescent="0.55000000000000004">
      <c r="A30" s="4" t="s">
        <v>36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5505</v>
      </c>
      <c r="J30" s="6"/>
      <c r="K30" s="6">
        <v>167155654</v>
      </c>
      <c r="L30" s="6"/>
      <c r="M30" s="6">
        <v>0</v>
      </c>
      <c r="N30" s="6"/>
      <c r="O30" s="6">
        <v>0</v>
      </c>
      <c r="P30" s="6"/>
      <c r="Q30" s="6">
        <v>5505</v>
      </c>
      <c r="R30" s="6"/>
      <c r="S30" s="6">
        <v>33290</v>
      </c>
      <c r="T30" s="6"/>
      <c r="U30" s="6">
        <v>167155654</v>
      </c>
      <c r="V30" s="6"/>
      <c r="W30" s="6">
        <v>182182040.05950001</v>
      </c>
      <c r="X30" s="6"/>
      <c r="Y30" s="8">
        <v>4.6637785881161534E-3</v>
      </c>
    </row>
    <row r="31" spans="1:25" ht="24.75" thickBot="1" x14ac:dyDescent="0.6">
      <c r="C31" s="6"/>
      <c r="D31" s="6"/>
      <c r="E31" s="7">
        <f>SUM(E9:E30)</f>
        <v>22363398603</v>
      </c>
      <c r="F31" s="6"/>
      <c r="G31" s="7">
        <f>SUM(G9:G30)</f>
        <v>21665534519.465996</v>
      </c>
      <c r="H31" s="6"/>
      <c r="I31" s="6"/>
      <c r="J31" s="6"/>
      <c r="K31" s="7">
        <f>SUM(K9:K30)</f>
        <v>3307172438</v>
      </c>
      <c r="L31" s="6"/>
      <c r="M31" s="6"/>
      <c r="N31" s="6"/>
      <c r="O31" s="7">
        <f>SUM(O9:O30)</f>
        <v>1476482182</v>
      </c>
      <c r="P31" s="6"/>
      <c r="Q31" s="6"/>
      <c r="R31" s="6"/>
      <c r="S31" s="6"/>
      <c r="T31" s="6"/>
      <c r="U31" s="7">
        <f>SUM(U9:U30)</f>
        <v>24001100882</v>
      </c>
      <c r="V31" s="6"/>
      <c r="W31" s="7">
        <f>SUM(W9:W30)</f>
        <v>22361987650.928284</v>
      </c>
      <c r="X31" s="6"/>
      <c r="Y31" s="9">
        <f>SUM(Y9:Y30)</f>
        <v>0.57245686325642187</v>
      </c>
    </row>
    <row r="32" spans="1:25" ht="24.75" thickTop="1" x14ac:dyDescent="0.55000000000000004">
      <c r="W32" s="5"/>
    </row>
    <row r="33" spans="23:23" x14ac:dyDescent="0.55000000000000004">
      <c r="W33" s="5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0"/>
  <sheetViews>
    <sheetView rightToLeft="1" workbookViewId="0">
      <selection activeCell="F20" sqref="F19:AJ20"/>
    </sheetView>
  </sheetViews>
  <sheetFormatPr defaultRowHeight="24" x14ac:dyDescent="0.55000000000000004"/>
  <cols>
    <col min="1" max="1" width="30.140625" style="4" bestFit="1" customWidth="1"/>
    <col min="2" max="2" width="1" style="4" customWidth="1"/>
    <col min="3" max="3" width="24.140625" style="4" bestFit="1" customWidth="1"/>
    <col min="4" max="4" width="1" style="4" customWidth="1"/>
    <col min="5" max="5" width="22" style="4" bestFit="1" customWidth="1"/>
    <col min="6" max="6" width="1" style="4" customWidth="1"/>
    <col min="7" max="7" width="14.140625" style="4" bestFit="1" customWidth="1"/>
    <col min="8" max="8" width="1" style="4" customWidth="1"/>
    <col min="9" max="9" width="17.28515625" style="4" bestFit="1" customWidth="1"/>
    <col min="10" max="10" width="1" style="4" customWidth="1"/>
    <col min="11" max="11" width="10.28515625" style="4" bestFit="1" customWidth="1"/>
    <col min="12" max="12" width="1" style="4" customWidth="1"/>
    <col min="13" max="13" width="10.28515625" style="4" bestFit="1" customWidth="1"/>
    <col min="14" max="14" width="1" style="4" customWidth="1"/>
    <col min="15" max="15" width="6.42578125" style="4" bestFit="1" customWidth="1"/>
    <col min="16" max="16" width="1" style="4" customWidth="1"/>
    <col min="17" max="17" width="17.140625" style="4" bestFit="1" customWidth="1"/>
    <col min="18" max="18" width="1" style="4" customWidth="1"/>
    <col min="19" max="19" width="22.140625" style="4" bestFit="1" customWidth="1"/>
    <col min="20" max="20" width="1" style="4" customWidth="1"/>
    <col min="21" max="21" width="6.42578125" style="4" bestFit="1" customWidth="1"/>
    <col min="22" max="22" width="1" style="4" customWidth="1"/>
    <col min="23" max="23" width="17.140625" style="4" bestFit="1" customWidth="1"/>
    <col min="24" max="24" width="1" style="4" customWidth="1"/>
    <col min="25" max="25" width="6.42578125" style="4" bestFit="1" customWidth="1"/>
    <col min="26" max="26" width="1" style="4" customWidth="1"/>
    <col min="27" max="27" width="12.85546875" style="4" bestFit="1" customWidth="1"/>
    <col min="28" max="28" width="1" style="4" customWidth="1"/>
    <col min="29" max="29" width="6.42578125" style="4" bestFit="1" customWidth="1"/>
    <col min="30" max="30" width="1" style="4" customWidth="1"/>
    <col min="31" max="31" width="21" style="4" bestFit="1" customWidth="1"/>
    <col min="32" max="32" width="1" style="4" customWidth="1"/>
    <col min="33" max="33" width="17.140625" style="4" bestFit="1" customWidth="1"/>
    <col min="34" max="34" width="1" style="4" customWidth="1"/>
    <col min="35" max="35" width="22.140625" style="4" bestFit="1" customWidth="1"/>
    <col min="36" max="36" width="1" style="4" customWidth="1"/>
    <col min="37" max="37" width="33.4257812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 x14ac:dyDescent="0.55000000000000004">
      <c r="A6" s="23" t="s">
        <v>38</v>
      </c>
      <c r="B6" s="23" t="s">
        <v>38</v>
      </c>
      <c r="C6" s="23" t="s">
        <v>38</v>
      </c>
      <c r="D6" s="23" t="s">
        <v>38</v>
      </c>
      <c r="E6" s="23" t="s">
        <v>38</v>
      </c>
      <c r="F6" s="23" t="s">
        <v>38</v>
      </c>
      <c r="G6" s="23" t="s">
        <v>38</v>
      </c>
      <c r="H6" s="23" t="s">
        <v>38</v>
      </c>
      <c r="I6" s="23" t="s">
        <v>38</v>
      </c>
      <c r="J6" s="23" t="s">
        <v>38</v>
      </c>
      <c r="K6" s="23" t="s">
        <v>38</v>
      </c>
      <c r="L6" s="23" t="s">
        <v>38</v>
      </c>
      <c r="M6" s="23" t="s">
        <v>38</v>
      </c>
      <c r="O6" s="23" t="s">
        <v>130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 x14ac:dyDescent="0.55000000000000004">
      <c r="A7" s="22" t="s">
        <v>39</v>
      </c>
      <c r="C7" s="22" t="s">
        <v>40</v>
      </c>
      <c r="E7" s="22" t="s">
        <v>41</v>
      </c>
      <c r="G7" s="22" t="s">
        <v>42</v>
      </c>
      <c r="I7" s="22" t="s">
        <v>43</v>
      </c>
      <c r="K7" s="22" t="s">
        <v>44</v>
      </c>
      <c r="M7" s="22" t="s">
        <v>37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45</v>
      </c>
      <c r="AG7" s="22" t="s">
        <v>8</v>
      </c>
      <c r="AI7" s="22" t="s">
        <v>9</v>
      </c>
      <c r="AK7" s="22" t="s">
        <v>13</v>
      </c>
    </row>
    <row r="8" spans="1:37" ht="24.75" x14ac:dyDescent="0.55000000000000004">
      <c r="A8" s="23" t="s">
        <v>39</v>
      </c>
      <c r="C8" s="23" t="s">
        <v>40</v>
      </c>
      <c r="E8" s="23" t="s">
        <v>41</v>
      </c>
      <c r="G8" s="23" t="s">
        <v>42</v>
      </c>
      <c r="I8" s="23" t="s">
        <v>43</v>
      </c>
      <c r="K8" s="23" t="s">
        <v>44</v>
      </c>
      <c r="M8" s="23" t="s">
        <v>37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45</v>
      </c>
      <c r="AG8" s="23" t="s">
        <v>8</v>
      </c>
      <c r="AI8" s="23" t="s">
        <v>9</v>
      </c>
      <c r="AK8" s="23" t="s">
        <v>13</v>
      </c>
    </row>
    <row r="9" spans="1:37" x14ac:dyDescent="0.55000000000000004">
      <c r="A9" s="4" t="s">
        <v>46</v>
      </c>
      <c r="C9" s="4" t="s">
        <v>47</v>
      </c>
      <c r="E9" s="4" t="s">
        <v>47</v>
      </c>
      <c r="G9" s="4" t="s">
        <v>48</v>
      </c>
      <c r="I9" s="4" t="s">
        <v>49</v>
      </c>
      <c r="K9" s="5">
        <v>0</v>
      </c>
      <c r="M9" s="5">
        <v>0</v>
      </c>
      <c r="O9" s="5">
        <v>3856</v>
      </c>
      <c r="Q9" s="5">
        <v>3257966057</v>
      </c>
      <c r="S9" s="5">
        <v>3604135943</v>
      </c>
      <c r="U9" s="5">
        <v>0</v>
      </c>
      <c r="W9" s="5">
        <v>0</v>
      </c>
      <c r="Y9" s="5">
        <v>0</v>
      </c>
      <c r="AA9" s="5">
        <v>0</v>
      </c>
      <c r="AC9" s="5">
        <v>3856</v>
      </c>
      <c r="AE9" s="5">
        <v>937076</v>
      </c>
      <c r="AG9" s="5">
        <v>3257966057</v>
      </c>
      <c r="AI9" s="5">
        <v>3612710133</v>
      </c>
      <c r="AK9" s="8">
        <v>9.2483760516969063E-2</v>
      </c>
    </row>
    <row r="10" spans="1:37" x14ac:dyDescent="0.55000000000000004">
      <c r="A10" s="4" t="s">
        <v>50</v>
      </c>
      <c r="C10" s="4" t="s">
        <v>47</v>
      </c>
      <c r="E10" s="4" t="s">
        <v>47</v>
      </c>
      <c r="G10" s="4" t="s">
        <v>51</v>
      </c>
      <c r="I10" s="4" t="s">
        <v>52</v>
      </c>
      <c r="K10" s="5">
        <v>0</v>
      </c>
      <c r="M10" s="5">
        <v>0</v>
      </c>
      <c r="O10" s="5">
        <v>2871</v>
      </c>
      <c r="Q10" s="5">
        <v>1995951696</v>
      </c>
      <c r="S10" s="5">
        <v>2021231009</v>
      </c>
      <c r="U10" s="5">
        <v>0</v>
      </c>
      <c r="W10" s="5">
        <v>0</v>
      </c>
      <c r="Y10" s="5">
        <v>0</v>
      </c>
      <c r="AA10" s="5">
        <v>0</v>
      </c>
      <c r="AC10" s="5">
        <v>2871</v>
      </c>
      <c r="AE10" s="5">
        <v>708270</v>
      </c>
      <c r="AG10" s="5">
        <v>1995951696</v>
      </c>
      <c r="AI10" s="5">
        <v>2033074608</v>
      </c>
      <c r="AK10" s="8">
        <v>5.2045798925823408E-2</v>
      </c>
    </row>
    <row r="11" spans="1:37" x14ac:dyDescent="0.55000000000000004">
      <c r="A11" s="4" t="s">
        <v>53</v>
      </c>
      <c r="C11" s="4" t="s">
        <v>47</v>
      </c>
      <c r="E11" s="4" t="s">
        <v>47</v>
      </c>
      <c r="G11" s="4" t="s">
        <v>54</v>
      </c>
      <c r="I11" s="4" t="s">
        <v>55</v>
      </c>
      <c r="K11" s="5">
        <v>0</v>
      </c>
      <c r="M11" s="5">
        <v>0</v>
      </c>
      <c r="O11" s="5">
        <v>182</v>
      </c>
      <c r="Q11" s="5">
        <v>155374216</v>
      </c>
      <c r="S11" s="5">
        <v>173462602</v>
      </c>
      <c r="U11" s="5">
        <v>0</v>
      </c>
      <c r="W11" s="5">
        <v>0</v>
      </c>
      <c r="Y11" s="5">
        <v>0</v>
      </c>
      <c r="AA11" s="5">
        <v>0</v>
      </c>
      <c r="AC11" s="5">
        <v>182</v>
      </c>
      <c r="AE11" s="5">
        <v>970002</v>
      </c>
      <c r="AG11" s="5">
        <v>155374216</v>
      </c>
      <c r="AI11" s="5">
        <v>176508366</v>
      </c>
      <c r="AK11" s="8">
        <v>4.5185350746172149E-3</v>
      </c>
    </row>
    <row r="12" spans="1:37" x14ac:dyDescent="0.55000000000000004">
      <c r="A12" s="4" t="s">
        <v>56</v>
      </c>
      <c r="C12" s="4" t="s">
        <v>47</v>
      </c>
      <c r="E12" s="4" t="s">
        <v>47</v>
      </c>
      <c r="G12" s="4" t="s">
        <v>57</v>
      </c>
      <c r="I12" s="4" t="s">
        <v>58</v>
      </c>
      <c r="K12" s="5">
        <v>0</v>
      </c>
      <c r="M12" s="5">
        <v>0</v>
      </c>
      <c r="O12" s="5">
        <v>4033</v>
      </c>
      <c r="Q12" s="5">
        <v>3435210314</v>
      </c>
      <c r="S12" s="5">
        <v>3850816915</v>
      </c>
      <c r="U12" s="5">
        <v>0</v>
      </c>
      <c r="W12" s="5">
        <v>0</v>
      </c>
      <c r="Y12" s="5">
        <v>0</v>
      </c>
      <c r="AA12" s="5">
        <v>0</v>
      </c>
      <c r="AC12" s="5">
        <v>4033</v>
      </c>
      <c r="AE12" s="5">
        <v>969997</v>
      </c>
      <c r="AG12" s="5">
        <v>3435210314</v>
      </c>
      <c r="AI12" s="5">
        <v>3911288855</v>
      </c>
      <c r="AK12" s="8">
        <v>0.10012724190196609</v>
      </c>
    </row>
    <row r="13" spans="1:37" x14ac:dyDescent="0.55000000000000004">
      <c r="A13" s="4" t="s">
        <v>59</v>
      </c>
      <c r="C13" s="4" t="s">
        <v>47</v>
      </c>
      <c r="E13" s="4" t="s">
        <v>47</v>
      </c>
      <c r="G13" s="4" t="s">
        <v>60</v>
      </c>
      <c r="I13" s="4" t="s">
        <v>61</v>
      </c>
      <c r="K13" s="5">
        <v>0</v>
      </c>
      <c r="M13" s="5">
        <v>0</v>
      </c>
      <c r="O13" s="5">
        <v>1223</v>
      </c>
      <c r="Q13" s="5">
        <v>968546915</v>
      </c>
      <c r="S13" s="5">
        <v>1071869143</v>
      </c>
      <c r="U13" s="5">
        <v>0</v>
      </c>
      <c r="W13" s="5">
        <v>0</v>
      </c>
      <c r="Y13" s="5">
        <v>0</v>
      </c>
      <c r="AA13" s="5">
        <v>0</v>
      </c>
      <c r="AC13" s="5">
        <v>1223</v>
      </c>
      <c r="AE13" s="5">
        <v>891955</v>
      </c>
      <c r="AG13" s="5">
        <v>968546915</v>
      </c>
      <c r="AI13" s="5">
        <v>1090663246</v>
      </c>
      <c r="AK13" s="8">
        <v>2.7920490361611889E-2</v>
      </c>
    </row>
    <row r="14" spans="1:37" x14ac:dyDescent="0.55000000000000004">
      <c r="A14" s="4" t="s">
        <v>62</v>
      </c>
      <c r="C14" s="4" t="s">
        <v>47</v>
      </c>
      <c r="E14" s="4" t="s">
        <v>47</v>
      </c>
      <c r="G14" s="4" t="s">
        <v>63</v>
      </c>
      <c r="I14" s="4" t="s">
        <v>64</v>
      </c>
      <c r="K14" s="5">
        <v>0</v>
      </c>
      <c r="M14" s="5">
        <v>0</v>
      </c>
      <c r="O14" s="5">
        <v>0</v>
      </c>
      <c r="Q14" s="5">
        <v>0</v>
      </c>
      <c r="S14" s="5">
        <v>0</v>
      </c>
      <c r="U14" s="5">
        <v>1126</v>
      </c>
      <c r="W14" s="5">
        <v>1018651594</v>
      </c>
      <c r="Y14" s="5">
        <v>0</v>
      </c>
      <c r="AA14" s="5">
        <v>0</v>
      </c>
      <c r="AC14" s="5">
        <v>1126</v>
      </c>
      <c r="AE14" s="5">
        <v>909750</v>
      </c>
      <c r="AG14" s="5">
        <v>1018651594</v>
      </c>
      <c r="AI14" s="5">
        <v>1024192831</v>
      </c>
      <c r="AK14" s="8">
        <v>2.6218877523601355E-2</v>
      </c>
    </row>
    <row r="15" spans="1:37" x14ac:dyDescent="0.55000000000000004">
      <c r="A15" s="4" t="s">
        <v>65</v>
      </c>
      <c r="C15" s="4" t="s">
        <v>47</v>
      </c>
      <c r="E15" s="4" t="s">
        <v>47</v>
      </c>
      <c r="G15" s="4" t="s">
        <v>66</v>
      </c>
      <c r="I15" s="4" t="s">
        <v>67</v>
      </c>
      <c r="K15" s="5">
        <v>0</v>
      </c>
      <c r="M15" s="5">
        <v>0</v>
      </c>
      <c r="O15" s="5">
        <v>0</v>
      </c>
      <c r="Q15" s="5">
        <v>0</v>
      </c>
      <c r="S15" s="5">
        <v>0</v>
      </c>
      <c r="U15" s="5">
        <v>1726</v>
      </c>
      <c r="W15" s="5">
        <v>1494784871</v>
      </c>
      <c r="Y15" s="5">
        <v>0</v>
      </c>
      <c r="AA15" s="5">
        <v>0</v>
      </c>
      <c r="AC15" s="5">
        <v>1726</v>
      </c>
      <c r="AE15" s="5">
        <v>877377</v>
      </c>
      <c r="AG15" s="5">
        <v>1494784871</v>
      </c>
      <c r="AI15" s="5">
        <v>1514078225</v>
      </c>
      <c r="AK15" s="8">
        <v>3.8759724087960086E-2</v>
      </c>
    </row>
    <row r="16" spans="1:37" x14ac:dyDescent="0.55000000000000004">
      <c r="A16" s="4" t="s">
        <v>68</v>
      </c>
      <c r="C16" s="4" t="s">
        <v>47</v>
      </c>
      <c r="E16" s="4" t="s">
        <v>47</v>
      </c>
      <c r="G16" s="4" t="s">
        <v>69</v>
      </c>
      <c r="I16" s="4" t="s">
        <v>70</v>
      </c>
      <c r="K16" s="5">
        <v>0</v>
      </c>
      <c r="M16" s="5">
        <v>0</v>
      </c>
      <c r="O16" s="5">
        <v>0</v>
      </c>
      <c r="Q16" s="5">
        <v>0</v>
      </c>
      <c r="S16" s="5">
        <v>0</v>
      </c>
      <c r="U16" s="5">
        <v>1903</v>
      </c>
      <c r="W16" s="5">
        <v>1661620111</v>
      </c>
      <c r="Y16" s="5">
        <v>0</v>
      </c>
      <c r="AA16" s="5">
        <v>0</v>
      </c>
      <c r="AC16" s="5">
        <v>1903</v>
      </c>
      <c r="AE16" s="5">
        <v>880037</v>
      </c>
      <c r="AG16" s="5">
        <v>1661620111</v>
      </c>
      <c r="AI16" s="5">
        <v>1674406869</v>
      </c>
      <c r="AK16" s="8">
        <v>4.286406552965593E-2</v>
      </c>
    </row>
    <row r="17" spans="17:37" ht="24.75" thickBot="1" x14ac:dyDescent="0.6">
      <c r="Q17" s="10">
        <f>SUM(Q9:Q16)</f>
        <v>9813049198</v>
      </c>
      <c r="S17" s="10">
        <f>SUM(S9:S16)</f>
        <v>10721515612</v>
      </c>
      <c r="W17" s="10">
        <f>SUM(W9:W16)</f>
        <v>4175056576</v>
      </c>
      <c r="AA17" s="10">
        <f>SUM(AA9:AA16)</f>
        <v>0</v>
      </c>
      <c r="AG17" s="10">
        <f>SUM(AG9:AG16)</f>
        <v>13988105774</v>
      </c>
      <c r="AI17" s="10">
        <f>SUM(AI9:AI16)</f>
        <v>15036923133</v>
      </c>
      <c r="AK17" s="9">
        <f>SUM(AK9:AK16)</f>
        <v>0.38493849392220503</v>
      </c>
    </row>
    <row r="18" spans="17:37" ht="24.75" thickTop="1" x14ac:dyDescent="0.55000000000000004"/>
    <row r="19" spans="17:37" x14ac:dyDescent="0.55000000000000004">
      <c r="Q19" s="5"/>
      <c r="S19" s="5"/>
      <c r="AG19" s="5"/>
      <c r="AI19" s="5"/>
    </row>
    <row r="20" spans="17:37" x14ac:dyDescent="0.55000000000000004">
      <c r="S20" s="5"/>
      <c r="AI20" s="5"/>
      <c r="AK20" s="11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I10" sqref="I10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0.140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22" t="s">
        <v>72</v>
      </c>
      <c r="C6" s="23" t="s">
        <v>73</v>
      </c>
      <c r="D6" s="23" t="s">
        <v>73</v>
      </c>
      <c r="E6" s="23" t="s">
        <v>73</v>
      </c>
      <c r="F6" s="23" t="s">
        <v>73</v>
      </c>
      <c r="G6" s="23" t="s">
        <v>73</v>
      </c>
      <c r="H6" s="23" t="s">
        <v>73</v>
      </c>
      <c r="I6" s="23" t="s">
        <v>73</v>
      </c>
      <c r="K6" s="23" t="s">
        <v>130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4.75" x14ac:dyDescent="0.55000000000000004">
      <c r="A7" s="23" t="s">
        <v>72</v>
      </c>
      <c r="C7" s="23" t="s">
        <v>74</v>
      </c>
      <c r="E7" s="23" t="s">
        <v>75</v>
      </c>
      <c r="G7" s="23" t="s">
        <v>76</v>
      </c>
      <c r="I7" s="23" t="s">
        <v>44</v>
      </c>
      <c r="K7" s="23" t="s">
        <v>77</v>
      </c>
      <c r="M7" s="23" t="s">
        <v>78</v>
      </c>
      <c r="O7" s="23" t="s">
        <v>79</v>
      </c>
      <c r="Q7" s="23" t="s">
        <v>77</v>
      </c>
      <c r="S7" s="23" t="s">
        <v>71</v>
      </c>
    </row>
    <row r="8" spans="1:19" x14ac:dyDescent="0.55000000000000004">
      <c r="A8" s="1" t="s">
        <v>80</v>
      </c>
      <c r="C8" s="4" t="s">
        <v>81</v>
      </c>
      <c r="E8" s="1" t="s">
        <v>82</v>
      </c>
      <c r="G8" s="1" t="s">
        <v>83</v>
      </c>
      <c r="I8" s="1">
        <v>8</v>
      </c>
      <c r="K8" s="3">
        <v>5704512562</v>
      </c>
      <c r="M8" s="3">
        <v>8840918</v>
      </c>
      <c r="O8" s="3">
        <v>4403329000</v>
      </c>
      <c r="Q8" s="3">
        <v>1310024480</v>
      </c>
      <c r="S8" s="8">
        <v>3.3536039654274395E-2</v>
      </c>
    </row>
    <row r="9" spans="1:19" x14ac:dyDescent="0.55000000000000004">
      <c r="A9" s="1" t="s">
        <v>84</v>
      </c>
      <c r="C9" s="4" t="s">
        <v>85</v>
      </c>
      <c r="E9" s="1" t="s">
        <v>82</v>
      </c>
      <c r="G9" s="1" t="s">
        <v>86</v>
      </c>
      <c r="I9" s="1">
        <v>10</v>
      </c>
      <c r="K9" s="3">
        <v>480000</v>
      </c>
      <c r="M9" s="3">
        <v>0</v>
      </c>
      <c r="O9" s="3">
        <v>0</v>
      </c>
      <c r="Q9" s="3">
        <v>480000</v>
      </c>
      <c r="S9" s="8">
        <v>1.2287784907692496E-5</v>
      </c>
    </row>
    <row r="10" spans="1:19" ht="24.75" thickBot="1" x14ac:dyDescent="0.6">
      <c r="K10" s="12">
        <f>SUM(K8:K9)</f>
        <v>5704992562</v>
      </c>
      <c r="M10" s="12">
        <f>SUM(M8:M9)</f>
        <v>8840918</v>
      </c>
      <c r="O10" s="12">
        <f>SUM(O8:O9)</f>
        <v>4403329000</v>
      </c>
      <c r="Q10" s="12">
        <f>SUM(Q8:Q9)</f>
        <v>1310504480</v>
      </c>
      <c r="S10" s="9">
        <f>SUM(S8:S9)</f>
        <v>3.3548327439182089E-2</v>
      </c>
    </row>
    <row r="11" spans="1:19" ht="24.75" thickTop="1" x14ac:dyDescent="0.55000000000000004"/>
    <row r="12" spans="1:19" x14ac:dyDescent="0.55000000000000004">
      <c r="S12" s="13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J7" sqref="J7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24.7109375" style="1" customWidth="1"/>
    <col min="11" max="16384" width="9.140625" style="1"/>
  </cols>
  <sheetData>
    <row r="2" spans="1:10" ht="24.75" x14ac:dyDescent="0.55000000000000004">
      <c r="A2" s="21" t="s">
        <v>0</v>
      </c>
      <c r="B2" s="21"/>
      <c r="C2" s="21"/>
      <c r="D2" s="21"/>
      <c r="E2" s="21"/>
      <c r="F2" s="21"/>
      <c r="G2" s="21"/>
    </row>
    <row r="3" spans="1:10" ht="24.75" x14ac:dyDescent="0.55000000000000004">
      <c r="A3" s="21" t="s">
        <v>87</v>
      </c>
      <c r="B3" s="21"/>
      <c r="C3" s="21"/>
      <c r="D3" s="21"/>
      <c r="E3" s="21"/>
      <c r="F3" s="21"/>
      <c r="G3" s="21"/>
    </row>
    <row r="4" spans="1:10" ht="24.75" x14ac:dyDescent="0.55000000000000004">
      <c r="A4" s="21" t="s">
        <v>2</v>
      </c>
      <c r="B4" s="21"/>
      <c r="C4" s="21"/>
      <c r="D4" s="21"/>
      <c r="E4" s="21"/>
      <c r="F4" s="21"/>
      <c r="G4" s="21"/>
    </row>
    <row r="6" spans="1:10" ht="24.75" x14ac:dyDescent="0.55000000000000004">
      <c r="A6" s="23" t="s">
        <v>91</v>
      </c>
      <c r="C6" s="24" t="s">
        <v>77</v>
      </c>
      <c r="E6" s="23" t="s">
        <v>119</v>
      </c>
      <c r="G6" s="23" t="s">
        <v>13</v>
      </c>
      <c r="J6" s="3"/>
    </row>
    <row r="7" spans="1:10" x14ac:dyDescent="0.55000000000000004">
      <c r="A7" s="1" t="s">
        <v>127</v>
      </c>
      <c r="C7" s="16">
        <v>-1134237110</v>
      </c>
      <c r="E7" s="8">
        <f>C7/$C$10</f>
        <v>1.1514568618070222</v>
      </c>
      <c r="G7" s="8">
        <v>-2.9035961754172401E-2</v>
      </c>
      <c r="J7" s="3"/>
    </row>
    <row r="8" spans="1:10" x14ac:dyDescent="0.55000000000000004">
      <c r="A8" s="1" t="s">
        <v>128</v>
      </c>
      <c r="C8" s="16">
        <v>140350944</v>
      </c>
      <c r="E8" s="8">
        <f t="shared" ref="E8:E9" si="0">C8/$C$10</f>
        <v>-0.14248172282944713</v>
      </c>
      <c r="G8" s="8">
        <v>3.5929212738824885E-3</v>
      </c>
      <c r="J8" s="3"/>
    </row>
    <row r="9" spans="1:10" x14ac:dyDescent="0.55000000000000004">
      <c r="A9" s="1" t="s">
        <v>129</v>
      </c>
      <c r="C9" s="16">
        <v>8840918</v>
      </c>
      <c r="E9" s="8">
        <f t="shared" si="0"/>
        <v>-8.9751389775751707E-3</v>
      </c>
      <c r="G9" s="8">
        <v>2.2632353910530609E-4</v>
      </c>
      <c r="J9" s="3"/>
    </row>
    <row r="10" spans="1:10" ht="24.75" thickBot="1" x14ac:dyDescent="0.6">
      <c r="C10" s="17">
        <f>SUM(C7:C9)</f>
        <v>-985045248</v>
      </c>
      <c r="E10" s="9">
        <f>SUM(E7:E9)</f>
        <v>1</v>
      </c>
      <c r="G10" s="19">
        <f>SUM(G7:G9)</f>
        <v>-2.5216716941184606E-2</v>
      </c>
      <c r="J10" s="3"/>
    </row>
    <row r="11" spans="1:10" ht="24.75" thickTop="1" x14ac:dyDescent="0.55000000000000004"/>
    <row r="12" spans="1:10" x14ac:dyDescent="0.55000000000000004">
      <c r="G12" s="1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E15" sqref="E15"/>
    </sheetView>
  </sheetViews>
  <sheetFormatPr defaultRowHeight="24" x14ac:dyDescent="0.55000000000000004"/>
  <cols>
    <col min="1" max="1" width="26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87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23" t="s">
        <v>88</v>
      </c>
      <c r="B6" s="23" t="s">
        <v>88</v>
      </c>
      <c r="C6" s="23" t="s">
        <v>88</v>
      </c>
      <c r="D6" s="23" t="s">
        <v>88</v>
      </c>
      <c r="E6" s="23" t="s">
        <v>88</v>
      </c>
      <c r="F6" s="23" t="s">
        <v>88</v>
      </c>
      <c r="G6" s="23" t="s">
        <v>88</v>
      </c>
      <c r="I6" s="23" t="s">
        <v>89</v>
      </c>
      <c r="J6" s="23" t="s">
        <v>89</v>
      </c>
      <c r="K6" s="23" t="s">
        <v>89</v>
      </c>
      <c r="L6" s="23" t="s">
        <v>89</v>
      </c>
      <c r="M6" s="23" t="s">
        <v>89</v>
      </c>
      <c r="O6" s="23" t="s">
        <v>90</v>
      </c>
      <c r="P6" s="23" t="s">
        <v>90</v>
      </c>
      <c r="Q6" s="23" t="s">
        <v>90</v>
      </c>
      <c r="R6" s="23" t="s">
        <v>90</v>
      </c>
      <c r="S6" s="23" t="s">
        <v>90</v>
      </c>
    </row>
    <row r="7" spans="1:19" ht="24.75" x14ac:dyDescent="0.55000000000000004">
      <c r="A7" s="21" t="s">
        <v>91</v>
      </c>
      <c r="C7" s="25" t="s">
        <v>92</v>
      </c>
      <c r="E7" s="25" t="s">
        <v>43</v>
      </c>
      <c r="G7" s="25" t="s">
        <v>44</v>
      </c>
      <c r="I7" s="25" t="s">
        <v>93</v>
      </c>
      <c r="K7" s="25" t="s">
        <v>94</v>
      </c>
      <c r="M7" s="25" t="s">
        <v>95</v>
      </c>
      <c r="N7" s="14"/>
      <c r="O7" s="25" t="s">
        <v>93</v>
      </c>
      <c r="Q7" s="25" t="s">
        <v>94</v>
      </c>
      <c r="S7" s="25" t="s">
        <v>95</v>
      </c>
    </row>
    <row r="8" spans="1:19" x14ac:dyDescent="0.55000000000000004">
      <c r="A8" s="1" t="s">
        <v>80</v>
      </c>
      <c r="C8" s="5">
        <v>17</v>
      </c>
      <c r="D8" s="4"/>
      <c r="E8" s="4" t="s">
        <v>131</v>
      </c>
      <c r="F8" s="4"/>
      <c r="G8" s="4">
        <v>8</v>
      </c>
      <c r="H8" s="4"/>
      <c r="I8" s="5">
        <v>8840918</v>
      </c>
      <c r="J8" s="4"/>
      <c r="K8" s="5">
        <v>0</v>
      </c>
      <c r="L8" s="4"/>
      <c r="M8" s="5">
        <v>8840918</v>
      </c>
      <c r="N8" s="15"/>
      <c r="O8" s="5">
        <v>248678035</v>
      </c>
      <c r="P8" s="4"/>
      <c r="Q8" s="5">
        <v>0</v>
      </c>
      <c r="R8" s="4"/>
      <c r="S8" s="5">
        <v>248678035</v>
      </c>
    </row>
    <row r="9" spans="1:19" ht="24.75" thickBot="1" x14ac:dyDescent="0.6">
      <c r="I9" s="10">
        <f>SUM(I8)</f>
        <v>8840918</v>
      </c>
      <c r="J9" s="4"/>
      <c r="K9" s="10">
        <f>SUM(K8)</f>
        <v>0</v>
      </c>
      <c r="L9" s="4"/>
      <c r="M9" s="10">
        <f>SUM(M8)</f>
        <v>8840918</v>
      </c>
      <c r="N9" s="4"/>
      <c r="O9" s="10">
        <f>SUM(O8)</f>
        <v>248678035</v>
      </c>
      <c r="P9" s="4"/>
      <c r="Q9" s="10">
        <f>SUM(Q8)</f>
        <v>0</v>
      </c>
      <c r="R9" s="4"/>
      <c r="S9" s="10">
        <f>SUM(S8)</f>
        <v>248678035</v>
      </c>
    </row>
    <row r="10" spans="1:19" ht="24.75" thickTop="1" x14ac:dyDescent="0.55000000000000004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9"/>
  <sheetViews>
    <sheetView rightToLeft="1" topLeftCell="A22" zoomScaleNormal="100" workbookViewId="0">
      <selection activeCell="I39" sqref="I39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9.710937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87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22" t="s">
        <v>3</v>
      </c>
      <c r="C6" s="23" t="s">
        <v>89</v>
      </c>
      <c r="D6" s="23" t="s">
        <v>89</v>
      </c>
      <c r="E6" s="23" t="s">
        <v>89</v>
      </c>
      <c r="F6" s="23" t="s">
        <v>89</v>
      </c>
      <c r="G6" s="23" t="s">
        <v>89</v>
      </c>
      <c r="H6" s="23" t="s">
        <v>89</v>
      </c>
      <c r="I6" s="23" t="s">
        <v>89</v>
      </c>
      <c r="K6" s="23" t="s">
        <v>90</v>
      </c>
      <c r="L6" s="23" t="s">
        <v>90</v>
      </c>
      <c r="M6" s="23" t="s">
        <v>90</v>
      </c>
      <c r="N6" s="23" t="s">
        <v>90</v>
      </c>
      <c r="O6" s="23" t="s">
        <v>90</v>
      </c>
      <c r="P6" s="23" t="s">
        <v>90</v>
      </c>
      <c r="Q6" s="23" t="s">
        <v>90</v>
      </c>
    </row>
    <row r="7" spans="1:17" ht="24.75" x14ac:dyDescent="0.55000000000000004">
      <c r="A7" s="23" t="s">
        <v>3</v>
      </c>
      <c r="C7" s="23" t="s">
        <v>7</v>
      </c>
      <c r="E7" s="23" t="s">
        <v>97</v>
      </c>
      <c r="G7" s="23" t="s">
        <v>98</v>
      </c>
      <c r="I7" s="23" t="s">
        <v>99</v>
      </c>
      <c r="K7" s="23" t="s">
        <v>7</v>
      </c>
      <c r="M7" s="23" t="s">
        <v>97</v>
      </c>
      <c r="O7" s="23" t="s">
        <v>98</v>
      </c>
      <c r="Q7" s="23" t="s">
        <v>99</v>
      </c>
    </row>
    <row r="8" spans="1:17" x14ac:dyDescent="0.55000000000000004">
      <c r="A8" s="1" t="s">
        <v>29</v>
      </c>
      <c r="C8" s="6">
        <v>70930</v>
      </c>
      <c r="D8" s="6"/>
      <c r="E8" s="6">
        <v>1272040490</v>
      </c>
      <c r="F8" s="6"/>
      <c r="G8" s="6">
        <v>1379219068</v>
      </c>
      <c r="H8" s="6"/>
      <c r="I8" s="6">
        <f>E8-G8</f>
        <v>-107178578</v>
      </c>
      <c r="J8" s="6"/>
      <c r="K8" s="6">
        <v>70930</v>
      </c>
      <c r="L8" s="6"/>
      <c r="M8" s="6">
        <v>1272040490</v>
      </c>
      <c r="N8" s="6"/>
      <c r="O8" s="6">
        <v>1536257503</v>
      </c>
      <c r="P8" s="6"/>
      <c r="Q8" s="6">
        <f>M8-O8</f>
        <v>-264217013</v>
      </c>
    </row>
    <row r="9" spans="1:17" x14ac:dyDescent="0.55000000000000004">
      <c r="A9" s="1" t="s">
        <v>25</v>
      </c>
      <c r="C9" s="6">
        <v>507786</v>
      </c>
      <c r="D9" s="6"/>
      <c r="E9" s="6">
        <v>1553759442</v>
      </c>
      <c r="F9" s="6"/>
      <c r="G9" s="6">
        <v>1656129563</v>
      </c>
      <c r="H9" s="6"/>
      <c r="I9" s="6">
        <f t="shared" ref="I9:I37" si="0">E9-G9</f>
        <v>-102370121</v>
      </c>
      <c r="J9" s="6"/>
      <c r="K9" s="6">
        <v>507786</v>
      </c>
      <c r="L9" s="6"/>
      <c r="M9" s="6">
        <v>1553759442</v>
      </c>
      <c r="N9" s="6"/>
      <c r="O9" s="6">
        <v>2087173126</v>
      </c>
      <c r="P9" s="6"/>
      <c r="Q9" s="6">
        <f t="shared" ref="Q9:Q37" si="1">M9-O9</f>
        <v>-533413684</v>
      </c>
    </row>
    <row r="10" spans="1:17" x14ac:dyDescent="0.55000000000000004">
      <c r="A10" s="1" t="s">
        <v>33</v>
      </c>
      <c r="C10" s="6">
        <v>9281</v>
      </c>
      <c r="D10" s="6"/>
      <c r="E10" s="6">
        <v>65054887</v>
      </c>
      <c r="F10" s="6"/>
      <c r="G10" s="6">
        <v>67113425</v>
      </c>
      <c r="H10" s="6"/>
      <c r="I10" s="6">
        <f t="shared" si="0"/>
        <v>-2058538</v>
      </c>
      <c r="J10" s="6"/>
      <c r="K10" s="6">
        <v>9281</v>
      </c>
      <c r="L10" s="6"/>
      <c r="M10" s="6">
        <v>65054887</v>
      </c>
      <c r="N10" s="6"/>
      <c r="O10" s="6">
        <v>67113425</v>
      </c>
      <c r="P10" s="6"/>
      <c r="Q10" s="6">
        <f t="shared" si="1"/>
        <v>-2058538</v>
      </c>
    </row>
    <row r="11" spans="1:17" x14ac:dyDescent="0.55000000000000004">
      <c r="A11" s="1" t="s">
        <v>30</v>
      </c>
      <c r="C11" s="6">
        <v>84311</v>
      </c>
      <c r="D11" s="6"/>
      <c r="E11" s="6">
        <v>1320915073</v>
      </c>
      <c r="F11" s="6"/>
      <c r="G11" s="6">
        <v>1353602692</v>
      </c>
      <c r="H11" s="6"/>
      <c r="I11" s="6">
        <f t="shared" si="0"/>
        <v>-32687619</v>
      </c>
      <c r="J11" s="6"/>
      <c r="K11" s="6">
        <v>84311</v>
      </c>
      <c r="L11" s="6"/>
      <c r="M11" s="6">
        <v>1320915073</v>
      </c>
      <c r="N11" s="6"/>
      <c r="O11" s="6">
        <v>1264464662</v>
      </c>
      <c r="P11" s="6"/>
      <c r="Q11" s="6">
        <f t="shared" si="1"/>
        <v>56450411</v>
      </c>
    </row>
    <row r="12" spans="1:17" x14ac:dyDescent="0.55000000000000004">
      <c r="A12" s="1" t="s">
        <v>19</v>
      </c>
      <c r="C12" s="6">
        <v>123833</v>
      </c>
      <c r="D12" s="6"/>
      <c r="E12" s="6">
        <v>901118524</v>
      </c>
      <c r="F12" s="6"/>
      <c r="G12" s="6">
        <v>881421945</v>
      </c>
      <c r="H12" s="6"/>
      <c r="I12" s="6">
        <f t="shared" si="0"/>
        <v>19696579</v>
      </c>
      <c r="J12" s="6"/>
      <c r="K12" s="6">
        <v>123833</v>
      </c>
      <c r="L12" s="6"/>
      <c r="M12" s="6">
        <v>901118524</v>
      </c>
      <c r="N12" s="6"/>
      <c r="O12" s="6">
        <v>926784988</v>
      </c>
      <c r="P12" s="6"/>
      <c r="Q12" s="6">
        <f t="shared" si="1"/>
        <v>-25666464</v>
      </c>
    </row>
    <row r="13" spans="1:17" x14ac:dyDescent="0.55000000000000004">
      <c r="A13" s="1" t="s">
        <v>22</v>
      </c>
      <c r="C13" s="6">
        <v>253441</v>
      </c>
      <c r="D13" s="6"/>
      <c r="E13" s="6">
        <v>2491768019</v>
      </c>
      <c r="F13" s="6"/>
      <c r="G13" s="6">
        <v>2552235595</v>
      </c>
      <c r="H13" s="6"/>
      <c r="I13" s="6">
        <f t="shared" si="0"/>
        <v>-60467576</v>
      </c>
      <c r="J13" s="6"/>
      <c r="K13" s="6">
        <v>253441</v>
      </c>
      <c r="L13" s="6"/>
      <c r="M13" s="6">
        <v>2491768019</v>
      </c>
      <c r="N13" s="6"/>
      <c r="O13" s="6">
        <v>2379878189</v>
      </c>
      <c r="P13" s="6"/>
      <c r="Q13" s="6">
        <f t="shared" si="1"/>
        <v>111889830</v>
      </c>
    </row>
    <row r="14" spans="1:17" x14ac:dyDescent="0.55000000000000004">
      <c r="A14" s="1" t="s">
        <v>21</v>
      </c>
      <c r="C14" s="6">
        <v>74646</v>
      </c>
      <c r="D14" s="6"/>
      <c r="E14" s="6">
        <v>717204228</v>
      </c>
      <c r="F14" s="6"/>
      <c r="G14" s="6">
        <v>720024069</v>
      </c>
      <c r="H14" s="6"/>
      <c r="I14" s="6">
        <f t="shared" si="0"/>
        <v>-2819841</v>
      </c>
      <c r="J14" s="6"/>
      <c r="K14" s="6">
        <v>74646</v>
      </c>
      <c r="L14" s="6"/>
      <c r="M14" s="6">
        <v>717204228</v>
      </c>
      <c r="N14" s="6"/>
      <c r="O14" s="6">
        <v>598323432</v>
      </c>
      <c r="P14" s="6"/>
      <c r="Q14" s="6">
        <f t="shared" si="1"/>
        <v>118880796</v>
      </c>
    </row>
    <row r="15" spans="1:17" x14ac:dyDescent="0.55000000000000004">
      <c r="A15" s="1" t="s">
        <v>18</v>
      </c>
      <c r="C15" s="6">
        <v>165365</v>
      </c>
      <c r="D15" s="6"/>
      <c r="E15" s="6">
        <v>1395679591</v>
      </c>
      <c r="F15" s="6"/>
      <c r="G15" s="6">
        <v>1440887116</v>
      </c>
      <c r="H15" s="6"/>
      <c r="I15" s="6">
        <f t="shared" si="0"/>
        <v>-45207525</v>
      </c>
      <c r="J15" s="6"/>
      <c r="K15" s="6">
        <v>165365</v>
      </c>
      <c r="L15" s="6"/>
      <c r="M15" s="6">
        <v>1395679591</v>
      </c>
      <c r="N15" s="6"/>
      <c r="O15" s="6">
        <v>1292621510</v>
      </c>
      <c r="P15" s="6"/>
      <c r="Q15" s="6">
        <f t="shared" si="1"/>
        <v>103058081</v>
      </c>
    </row>
    <row r="16" spans="1:17" x14ac:dyDescent="0.55000000000000004">
      <c r="A16" s="1" t="s">
        <v>34</v>
      </c>
      <c r="C16" s="6">
        <v>863</v>
      </c>
      <c r="D16" s="6"/>
      <c r="E16" s="6">
        <v>6762959</v>
      </c>
      <c r="F16" s="6"/>
      <c r="G16" s="6">
        <v>5337102</v>
      </c>
      <c r="H16" s="6"/>
      <c r="I16" s="6">
        <f t="shared" si="0"/>
        <v>1425857</v>
      </c>
      <c r="J16" s="6"/>
      <c r="K16" s="6">
        <v>863</v>
      </c>
      <c r="L16" s="6"/>
      <c r="M16" s="6">
        <v>6762959</v>
      </c>
      <c r="N16" s="6"/>
      <c r="O16" s="6">
        <v>5337102</v>
      </c>
      <c r="P16" s="6"/>
      <c r="Q16" s="6">
        <f t="shared" si="1"/>
        <v>1425857</v>
      </c>
    </row>
    <row r="17" spans="1:17" x14ac:dyDescent="0.55000000000000004">
      <c r="A17" s="1" t="s">
        <v>36</v>
      </c>
      <c r="C17" s="6">
        <v>5505</v>
      </c>
      <c r="D17" s="6"/>
      <c r="E17" s="6">
        <v>182182040</v>
      </c>
      <c r="F17" s="6"/>
      <c r="G17" s="6">
        <v>167155654</v>
      </c>
      <c r="H17" s="6"/>
      <c r="I17" s="6">
        <f t="shared" si="0"/>
        <v>15026386</v>
      </c>
      <c r="J17" s="6"/>
      <c r="K17" s="6">
        <v>5505</v>
      </c>
      <c r="L17" s="6"/>
      <c r="M17" s="6">
        <v>182182040</v>
      </c>
      <c r="N17" s="6"/>
      <c r="O17" s="6">
        <v>167155654</v>
      </c>
      <c r="P17" s="6"/>
      <c r="Q17" s="6">
        <f t="shared" si="1"/>
        <v>15026386</v>
      </c>
    </row>
    <row r="18" spans="1:17" x14ac:dyDescent="0.55000000000000004">
      <c r="A18" s="1" t="s">
        <v>31</v>
      </c>
      <c r="C18" s="6">
        <v>71319</v>
      </c>
      <c r="D18" s="6"/>
      <c r="E18" s="6">
        <v>791232070</v>
      </c>
      <c r="F18" s="6"/>
      <c r="G18" s="6">
        <v>931611954</v>
      </c>
      <c r="H18" s="6"/>
      <c r="I18" s="6">
        <f t="shared" si="0"/>
        <v>-140379884</v>
      </c>
      <c r="J18" s="6"/>
      <c r="K18" s="6">
        <v>71319</v>
      </c>
      <c r="L18" s="6"/>
      <c r="M18" s="6">
        <v>791232070</v>
      </c>
      <c r="N18" s="6"/>
      <c r="O18" s="6">
        <v>878713919</v>
      </c>
      <c r="P18" s="6"/>
      <c r="Q18" s="6">
        <f t="shared" si="1"/>
        <v>-87481849</v>
      </c>
    </row>
    <row r="19" spans="1:17" x14ac:dyDescent="0.55000000000000004">
      <c r="A19" s="1" t="s">
        <v>27</v>
      </c>
      <c r="C19" s="6">
        <v>26599</v>
      </c>
      <c r="D19" s="6"/>
      <c r="E19" s="6">
        <v>1779568936</v>
      </c>
      <c r="F19" s="6"/>
      <c r="G19" s="6">
        <v>1497164831</v>
      </c>
      <c r="H19" s="6"/>
      <c r="I19" s="6">
        <f t="shared" si="0"/>
        <v>282404105</v>
      </c>
      <c r="J19" s="6"/>
      <c r="K19" s="6">
        <v>26599</v>
      </c>
      <c r="L19" s="6"/>
      <c r="M19" s="6">
        <v>1779568936</v>
      </c>
      <c r="N19" s="6"/>
      <c r="O19" s="6">
        <v>1533919679</v>
      </c>
      <c r="P19" s="6"/>
      <c r="Q19" s="6">
        <f t="shared" si="1"/>
        <v>245649257</v>
      </c>
    </row>
    <row r="20" spans="1:17" x14ac:dyDescent="0.55000000000000004">
      <c r="A20" s="1" t="s">
        <v>24</v>
      </c>
      <c r="C20" s="6">
        <v>58874</v>
      </c>
      <c r="D20" s="6"/>
      <c r="E20" s="6">
        <v>821137066</v>
      </c>
      <c r="F20" s="6"/>
      <c r="G20" s="6">
        <v>883761205</v>
      </c>
      <c r="H20" s="6"/>
      <c r="I20" s="6">
        <f t="shared" si="0"/>
        <v>-62624139</v>
      </c>
      <c r="J20" s="6"/>
      <c r="K20" s="6">
        <v>58874</v>
      </c>
      <c r="L20" s="6"/>
      <c r="M20" s="6">
        <v>821137066</v>
      </c>
      <c r="N20" s="6"/>
      <c r="O20" s="6">
        <v>728078765</v>
      </c>
      <c r="P20" s="6"/>
      <c r="Q20" s="6">
        <f t="shared" si="1"/>
        <v>93058301</v>
      </c>
    </row>
    <row r="21" spans="1:17" x14ac:dyDescent="0.55000000000000004">
      <c r="A21" s="1" t="s">
        <v>15</v>
      </c>
      <c r="C21" s="6">
        <v>414158</v>
      </c>
      <c r="D21" s="6"/>
      <c r="E21" s="6">
        <v>994300441</v>
      </c>
      <c r="F21" s="6"/>
      <c r="G21" s="6">
        <v>1129610844</v>
      </c>
      <c r="H21" s="6"/>
      <c r="I21" s="6">
        <f t="shared" si="0"/>
        <v>-135310403</v>
      </c>
      <c r="J21" s="6"/>
      <c r="K21" s="6">
        <v>414158</v>
      </c>
      <c r="L21" s="6"/>
      <c r="M21" s="6">
        <v>994300450</v>
      </c>
      <c r="N21" s="6"/>
      <c r="O21" s="6">
        <v>1136207155</v>
      </c>
      <c r="P21" s="6"/>
      <c r="Q21" s="6">
        <f t="shared" si="1"/>
        <v>-141906705</v>
      </c>
    </row>
    <row r="22" spans="1:17" x14ac:dyDescent="0.55000000000000004">
      <c r="A22" s="1" t="s">
        <v>23</v>
      </c>
      <c r="C22" s="6">
        <v>135830</v>
      </c>
      <c r="D22" s="6"/>
      <c r="E22" s="6">
        <v>926575594</v>
      </c>
      <c r="F22" s="6"/>
      <c r="G22" s="6">
        <v>926645838</v>
      </c>
      <c r="H22" s="6"/>
      <c r="I22" s="6">
        <f t="shared" si="0"/>
        <v>-70244</v>
      </c>
      <c r="J22" s="6"/>
      <c r="K22" s="6">
        <v>135830</v>
      </c>
      <c r="L22" s="6"/>
      <c r="M22" s="6">
        <v>926575594</v>
      </c>
      <c r="N22" s="6"/>
      <c r="O22" s="6">
        <v>812713972</v>
      </c>
      <c r="P22" s="6"/>
      <c r="Q22" s="6">
        <f t="shared" si="1"/>
        <v>113861622</v>
      </c>
    </row>
    <row r="23" spans="1:17" x14ac:dyDescent="0.55000000000000004">
      <c r="A23" s="1" t="s">
        <v>32</v>
      </c>
      <c r="C23" s="6">
        <v>97057</v>
      </c>
      <c r="D23" s="6"/>
      <c r="E23" s="6">
        <v>1415439853</v>
      </c>
      <c r="F23" s="6"/>
      <c r="G23" s="6">
        <v>1744454843</v>
      </c>
      <c r="H23" s="6"/>
      <c r="I23" s="6">
        <f t="shared" si="0"/>
        <v>-329014990</v>
      </c>
      <c r="J23" s="6"/>
      <c r="K23" s="6">
        <v>97057</v>
      </c>
      <c r="L23" s="6"/>
      <c r="M23" s="6">
        <v>1415439853</v>
      </c>
      <c r="N23" s="6"/>
      <c r="O23" s="6">
        <v>2194082719</v>
      </c>
      <c r="P23" s="6"/>
      <c r="Q23" s="6">
        <f t="shared" si="1"/>
        <v>-778642866</v>
      </c>
    </row>
    <row r="24" spans="1:17" x14ac:dyDescent="0.55000000000000004">
      <c r="A24" s="1" t="s">
        <v>35</v>
      </c>
      <c r="C24" s="6">
        <v>135768</v>
      </c>
      <c r="D24" s="6"/>
      <c r="E24" s="6">
        <v>1101341544</v>
      </c>
      <c r="F24" s="6"/>
      <c r="G24" s="6">
        <v>1010645977</v>
      </c>
      <c r="H24" s="6"/>
      <c r="I24" s="6">
        <f t="shared" si="0"/>
        <v>90695567</v>
      </c>
      <c r="J24" s="6"/>
      <c r="K24" s="6">
        <v>135768</v>
      </c>
      <c r="L24" s="6"/>
      <c r="M24" s="6">
        <v>1101341544</v>
      </c>
      <c r="N24" s="6"/>
      <c r="O24" s="6">
        <v>1010645977</v>
      </c>
      <c r="P24" s="6"/>
      <c r="Q24" s="6">
        <f t="shared" si="1"/>
        <v>90695567</v>
      </c>
    </row>
    <row r="25" spans="1:17" x14ac:dyDescent="0.55000000000000004">
      <c r="A25" s="1" t="s">
        <v>16</v>
      </c>
      <c r="C25" s="6">
        <v>21424</v>
      </c>
      <c r="D25" s="6"/>
      <c r="E25" s="6">
        <v>517749825</v>
      </c>
      <c r="F25" s="6"/>
      <c r="G25" s="6">
        <v>597403644</v>
      </c>
      <c r="H25" s="6"/>
      <c r="I25" s="6">
        <f t="shared" si="0"/>
        <v>-79653819</v>
      </c>
      <c r="J25" s="6"/>
      <c r="K25" s="6">
        <v>21424</v>
      </c>
      <c r="L25" s="6"/>
      <c r="M25" s="6">
        <v>517749825</v>
      </c>
      <c r="N25" s="6"/>
      <c r="O25" s="6">
        <v>492107578</v>
      </c>
      <c r="P25" s="6"/>
      <c r="Q25" s="6">
        <f t="shared" si="1"/>
        <v>25642247</v>
      </c>
    </row>
    <row r="26" spans="1:17" x14ac:dyDescent="0.55000000000000004">
      <c r="A26" s="1" t="s">
        <v>28</v>
      </c>
      <c r="C26" s="6">
        <v>120751</v>
      </c>
      <c r="D26" s="6"/>
      <c r="E26" s="6">
        <v>1493294830</v>
      </c>
      <c r="F26" s="6"/>
      <c r="G26" s="6">
        <v>1482491241</v>
      </c>
      <c r="H26" s="6"/>
      <c r="I26" s="6">
        <f t="shared" si="0"/>
        <v>10803589</v>
      </c>
      <c r="J26" s="6"/>
      <c r="K26" s="6">
        <v>120751</v>
      </c>
      <c r="L26" s="6"/>
      <c r="M26" s="6">
        <v>1493294821</v>
      </c>
      <c r="N26" s="6"/>
      <c r="O26" s="6">
        <v>1705904628</v>
      </c>
      <c r="P26" s="6"/>
      <c r="Q26" s="6">
        <f t="shared" si="1"/>
        <v>-212609807</v>
      </c>
    </row>
    <row r="27" spans="1:17" x14ac:dyDescent="0.55000000000000004">
      <c r="A27" s="1" t="s">
        <v>26</v>
      </c>
      <c r="C27" s="6">
        <v>84689</v>
      </c>
      <c r="D27" s="6"/>
      <c r="E27" s="6">
        <v>1246014690</v>
      </c>
      <c r="F27" s="6"/>
      <c r="G27" s="6">
        <v>1242647083</v>
      </c>
      <c r="H27" s="6"/>
      <c r="I27" s="6">
        <f t="shared" si="0"/>
        <v>3367607</v>
      </c>
      <c r="J27" s="6"/>
      <c r="K27" s="6">
        <v>84689</v>
      </c>
      <c r="L27" s="6"/>
      <c r="M27" s="6">
        <v>1246014690</v>
      </c>
      <c r="N27" s="6"/>
      <c r="O27" s="6">
        <v>1269020824</v>
      </c>
      <c r="P27" s="6"/>
      <c r="Q27" s="6">
        <f t="shared" si="1"/>
        <v>-23006134</v>
      </c>
    </row>
    <row r="28" spans="1:17" x14ac:dyDescent="0.55000000000000004">
      <c r="A28" s="1" t="s">
        <v>20</v>
      </c>
      <c r="C28" s="6">
        <v>238228</v>
      </c>
      <c r="D28" s="6"/>
      <c r="E28" s="6">
        <v>1368847558</v>
      </c>
      <c r="F28" s="6"/>
      <c r="G28" s="6">
        <v>1669444051</v>
      </c>
      <c r="H28" s="6"/>
      <c r="I28" s="6">
        <f t="shared" si="0"/>
        <v>-300596493</v>
      </c>
      <c r="J28" s="6"/>
      <c r="K28" s="6">
        <v>238228</v>
      </c>
      <c r="L28" s="6"/>
      <c r="M28" s="6">
        <v>1368847558</v>
      </c>
      <c r="N28" s="6"/>
      <c r="O28" s="6">
        <v>1368302398</v>
      </c>
      <c r="P28" s="6"/>
      <c r="Q28" s="6">
        <f t="shared" si="1"/>
        <v>545160</v>
      </c>
    </row>
    <row r="29" spans="1:17" x14ac:dyDescent="0.55000000000000004">
      <c r="A29" s="1" t="s">
        <v>17</v>
      </c>
      <c r="C29" s="6">
        <v>0</v>
      </c>
      <c r="D29" s="6"/>
      <c r="E29" s="6">
        <v>0</v>
      </c>
      <c r="F29" s="6"/>
      <c r="G29" s="6">
        <v>-35770942</v>
      </c>
      <c r="H29" s="6"/>
      <c r="I29" s="6">
        <f t="shared" si="0"/>
        <v>35770942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f t="shared" si="1"/>
        <v>0</v>
      </c>
    </row>
    <row r="30" spans="1:17" x14ac:dyDescent="0.55000000000000004">
      <c r="A30" s="1" t="s">
        <v>46</v>
      </c>
      <c r="C30" s="6">
        <v>3856</v>
      </c>
      <c r="D30" s="6"/>
      <c r="E30" s="6">
        <v>3612710133</v>
      </c>
      <c r="F30" s="6"/>
      <c r="G30" s="6">
        <v>3604135943</v>
      </c>
      <c r="H30" s="6"/>
      <c r="I30" s="6">
        <f t="shared" si="0"/>
        <v>8574190</v>
      </c>
      <c r="J30" s="6"/>
      <c r="K30" s="6">
        <v>3856</v>
      </c>
      <c r="L30" s="6"/>
      <c r="M30" s="6">
        <v>3612710133</v>
      </c>
      <c r="N30" s="6"/>
      <c r="O30" s="6">
        <v>3376885220</v>
      </c>
      <c r="P30" s="6"/>
      <c r="Q30" s="6">
        <f t="shared" si="1"/>
        <v>235824913</v>
      </c>
    </row>
    <row r="31" spans="1:17" x14ac:dyDescent="0.55000000000000004">
      <c r="A31" s="1" t="s">
        <v>68</v>
      </c>
      <c r="C31" s="6">
        <v>1903</v>
      </c>
      <c r="D31" s="6"/>
      <c r="E31" s="6">
        <v>1674406869</v>
      </c>
      <c r="F31" s="6"/>
      <c r="G31" s="6">
        <v>1661620111</v>
      </c>
      <c r="H31" s="6"/>
      <c r="I31" s="6">
        <f t="shared" si="0"/>
        <v>12786758</v>
      </c>
      <c r="J31" s="6"/>
      <c r="K31" s="6">
        <v>1903</v>
      </c>
      <c r="L31" s="6"/>
      <c r="M31" s="6">
        <v>1674406869</v>
      </c>
      <c r="N31" s="6"/>
      <c r="O31" s="6">
        <v>1661620111</v>
      </c>
      <c r="P31" s="6"/>
      <c r="Q31" s="6">
        <f t="shared" si="1"/>
        <v>12786758</v>
      </c>
    </row>
    <row r="32" spans="1:17" x14ac:dyDescent="0.55000000000000004">
      <c r="A32" s="1" t="s">
        <v>56</v>
      </c>
      <c r="C32" s="6">
        <v>4033</v>
      </c>
      <c r="D32" s="6"/>
      <c r="E32" s="6">
        <v>3911288855</v>
      </c>
      <c r="F32" s="6"/>
      <c r="G32" s="6">
        <v>3850816912</v>
      </c>
      <c r="H32" s="6"/>
      <c r="I32" s="6">
        <f t="shared" si="0"/>
        <v>60471943</v>
      </c>
      <c r="J32" s="6"/>
      <c r="K32" s="6">
        <v>4033</v>
      </c>
      <c r="L32" s="6"/>
      <c r="M32" s="6">
        <v>3911288851</v>
      </c>
      <c r="N32" s="6"/>
      <c r="O32" s="6">
        <v>3596985578</v>
      </c>
      <c r="P32" s="6"/>
      <c r="Q32" s="6">
        <f t="shared" si="1"/>
        <v>314303273</v>
      </c>
    </row>
    <row r="33" spans="1:17" x14ac:dyDescent="0.55000000000000004">
      <c r="A33" s="1" t="s">
        <v>59</v>
      </c>
      <c r="C33" s="6">
        <v>1223</v>
      </c>
      <c r="D33" s="6"/>
      <c r="E33" s="6">
        <v>1090663246</v>
      </c>
      <c r="F33" s="6"/>
      <c r="G33" s="6">
        <v>1071869143</v>
      </c>
      <c r="H33" s="6"/>
      <c r="I33" s="6">
        <f t="shared" si="0"/>
        <v>18794103</v>
      </c>
      <c r="J33" s="6"/>
      <c r="K33" s="6">
        <v>1223</v>
      </c>
      <c r="L33" s="6"/>
      <c r="M33" s="6">
        <v>1090663246</v>
      </c>
      <c r="N33" s="6"/>
      <c r="O33" s="6">
        <v>1010303477</v>
      </c>
      <c r="P33" s="6"/>
      <c r="Q33" s="6">
        <f t="shared" si="1"/>
        <v>80359769</v>
      </c>
    </row>
    <row r="34" spans="1:17" x14ac:dyDescent="0.55000000000000004">
      <c r="A34" s="1" t="s">
        <v>53</v>
      </c>
      <c r="C34" s="6">
        <v>182</v>
      </c>
      <c r="D34" s="6"/>
      <c r="E34" s="6">
        <v>176508366</v>
      </c>
      <c r="F34" s="6"/>
      <c r="G34" s="6">
        <v>173462602</v>
      </c>
      <c r="H34" s="6"/>
      <c r="I34" s="6">
        <f t="shared" si="0"/>
        <v>3045764</v>
      </c>
      <c r="J34" s="6"/>
      <c r="K34" s="6">
        <v>182</v>
      </c>
      <c r="L34" s="6"/>
      <c r="M34" s="6">
        <v>176508366</v>
      </c>
      <c r="N34" s="6"/>
      <c r="O34" s="6">
        <v>161972840</v>
      </c>
      <c r="P34" s="6"/>
      <c r="Q34" s="6">
        <f t="shared" si="1"/>
        <v>14535526</v>
      </c>
    </row>
    <row r="35" spans="1:17" x14ac:dyDescent="0.55000000000000004">
      <c r="A35" s="1" t="s">
        <v>62</v>
      </c>
      <c r="C35" s="6">
        <v>1126</v>
      </c>
      <c r="D35" s="6"/>
      <c r="E35" s="6">
        <v>1024192831</v>
      </c>
      <c r="F35" s="6"/>
      <c r="G35" s="6">
        <v>1018651594</v>
      </c>
      <c r="H35" s="6"/>
      <c r="I35" s="6">
        <f t="shared" si="0"/>
        <v>5541237</v>
      </c>
      <c r="J35" s="6"/>
      <c r="K35" s="6">
        <v>1126</v>
      </c>
      <c r="L35" s="6"/>
      <c r="M35" s="6">
        <v>1024192835</v>
      </c>
      <c r="N35" s="6"/>
      <c r="O35" s="6">
        <v>1018651594</v>
      </c>
      <c r="P35" s="6"/>
      <c r="Q35" s="6">
        <f t="shared" si="1"/>
        <v>5541241</v>
      </c>
    </row>
    <row r="36" spans="1:17" x14ac:dyDescent="0.55000000000000004">
      <c r="A36" s="1" t="s">
        <v>65</v>
      </c>
      <c r="C36" s="6">
        <v>1726</v>
      </c>
      <c r="D36" s="6"/>
      <c r="E36" s="6">
        <v>1514078225</v>
      </c>
      <c r="F36" s="6"/>
      <c r="G36" s="6">
        <v>1494784871</v>
      </c>
      <c r="H36" s="6"/>
      <c r="I36" s="6">
        <f t="shared" si="0"/>
        <v>19293354</v>
      </c>
      <c r="J36" s="6"/>
      <c r="K36" s="6">
        <v>1726</v>
      </c>
      <c r="L36" s="6"/>
      <c r="M36" s="6">
        <v>1514078225</v>
      </c>
      <c r="N36" s="6"/>
      <c r="O36" s="6">
        <v>1494784871</v>
      </c>
      <c r="P36" s="6"/>
      <c r="Q36" s="6">
        <f t="shared" si="1"/>
        <v>19293354</v>
      </c>
    </row>
    <row r="37" spans="1:17" x14ac:dyDescent="0.55000000000000004">
      <c r="A37" s="1" t="s">
        <v>50</v>
      </c>
      <c r="C37" s="6">
        <v>2871</v>
      </c>
      <c r="D37" s="6"/>
      <c r="E37" s="6">
        <v>2033074608</v>
      </c>
      <c r="F37" s="6"/>
      <c r="G37" s="6">
        <v>2021231009</v>
      </c>
      <c r="H37" s="6"/>
      <c r="I37" s="6">
        <f t="shared" si="0"/>
        <v>11843599</v>
      </c>
      <c r="J37" s="6"/>
      <c r="K37" s="6">
        <v>2871</v>
      </c>
      <c r="L37" s="6"/>
      <c r="M37" s="6">
        <v>2033074608</v>
      </c>
      <c r="N37" s="6"/>
      <c r="O37" s="6">
        <v>1995951696</v>
      </c>
      <c r="P37" s="6"/>
      <c r="Q37" s="6">
        <f t="shared" si="1"/>
        <v>37122912</v>
      </c>
    </row>
    <row r="38" spans="1:17" ht="24.75" thickBot="1" x14ac:dyDescent="0.6">
      <c r="C38" s="6"/>
      <c r="D38" s="6"/>
      <c r="E38" s="7">
        <f>SUM(E8:E37)</f>
        <v>37398910793</v>
      </c>
      <c r="F38" s="6"/>
      <c r="G38" s="7">
        <f>SUM(G8:G37)</f>
        <v>38199808983</v>
      </c>
      <c r="H38" s="6"/>
      <c r="I38" s="7">
        <f>SUM(I8:I37)</f>
        <v>-800898190</v>
      </c>
      <c r="J38" s="6"/>
      <c r="K38" s="6"/>
      <c r="L38" s="6"/>
      <c r="M38" s="7">
        <f>SUM(M8:M37)</f>
        <v>37398910793</v>
      </c>
      <c r="N38" s="6"/>
      <c r="O38" s="7">
        <f>SUM(O8:O37)</f>
        <v>37771962592</v>
      </c>
      <c r="P38" s="6"/>
      <c r="Q38" s="7">
        <f>SUM(Q8:Q37)</f>
        <v>-373051799</v>
      </c>
    </row>
    <row r="39" spans="1:17" ht="24.75" thickTop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6"/>
  <sheetViews>
    <sheetView rightToLeft="1" topLeftCell="A16" workbookViewId="0">
      <selection activeCell="G12" sqref="G12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9.710937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87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22" t="s">
        <v>3</v>
      </c>
      <c r="C6" s="23" t="s">
        <v>89</v>
      </c>
      <c r="D6" s="23" t="s">
        <v>89</v>
      </c>
      <c r="E6" s="23" t="s">
        <v>89</v>
      </c>
      <c r="F6" s="23" t="s">
        <v>89</v>
      </c>
      <c r="G6" s="23" t="s">
        <v>89</v>
      </c>
      <c r="H6" s="23" t="s">
        <v>89</v>
      </c>
      <c r="I6" s="23" t="s">
        <v>89</v>
      </c>
      <c r="K6" s="23" t="s">
        <v>90</v>
      </c>
      <c r="L6" s="23" t="s">
        <v>90</v>
      </c>
      <c r="M6" s="23" t="s">
        <v>90</v>
      </c>
      <c r="N6" s="23" t="s">
        <v>90</v>
      </c>
      <c r="O6" s="23" t="s">
        <v>90</v>
      </c>
      <c r="P6" s="23" t="s">
        <v>90</v>
      </c>
      <c r="Q6" s="23" t="s">
        <v>90</v>
      </c>
    </row>
    <row r="7" spans="1:17" ht="24.75" x14ac:dyDescent="0.55000000000000004">
      <c r="A7" s="23" t="s">
        <v>3</v>
      </c>
      <c r="C7" s="23" t="s">
        <v>7</v>
      </c>
      <c r="E7" s="23" t="s">
        <v>97</v>
      </c>
      <c r="G7" s="23" t="s">
        <v>98</v>
      </c>
      <c r="I7" s="23" t="s">
        <v>100</v>
      </c>
      <c r="K7" s="23" t="s">
        <v>7</v>
      </c>
      <c r="M7" s="23" t="s">
        <v>97</v>
      </c>
      <c r="O7" s="23" t="s">
        <v>98</v>
      </c>
      <c r="Q7" s="23" t="s">
        <v>100</v>
      </c>
    </row>
    <row r="8" spans="1:17" x14ac:dyDescent="0.55000000000000004">
      <c r="A8" s="1" t="s">
        <v>25</v>
      </c>
      <c r="C8" s="6">
        <v>75497</v>
      </c>
      <c r="D8" s="6"/>
      <c r="E8" s="6">
        <v>251425292</v>
      </c>
      <c r="F8" s="6"/>
      <c r="G8" s="6">
        <v>319108036</v>
      </c>
      <c r="H8" s="6"/>
      <c r="I8" s="6">
        <v>-67682744</v>
      </c>
      <c r="J8" s="6"/>
      <c r="K8" s="6">
        <v>75497</v>
      </c>
      <c r="L8" s="6"/>
      <c r="M8" s="6">
        <v>251425292</v>
      </c>
      <c r="N8" s="6"/>
      <c r="O8" s="6">
        <v>319108036</v>
      </c>
      <c r="P8" s="6"/>
      <c r="Q8" s="6">
        <v>-67682744</v>
      </c>
    </row>
    <row r="9" spans="1:17" x14ac:dyDescent="0.55000000000000004">
      <c r="A9" s="1" t="s">
        <v>17</v>
      </c>
      <c r="C9" s="6">
        <v>142960</v>
      </c>
      <c r="D9" s="6"/>
      <c r="E9" s="6">
        <v>1225056890</v>
      </c>
      <c r="F9" s="6"/>
      <c r="G9" s="6">
        <v>1350362123</v>
      </c>
      <c r="H9" s="6"/>
      <c r="I9" s="6">
        <v>-125305233</v>
      </c>
      <c r="J9" s="6"/>
      <c r="K9" s="6">
        <v>187058</v>
      </c>
      <c r="L9" s="6"/>
      <c r="M9" s="6">
        <v>1669257080</v>
      </c>
      <c r="N9" s="6"/>
      <c r="O9" s="6">
        <v>1766900098</v>
      </c>
      <c r="P9" s="6"/>
      <c r="Q9" s="6">
        <v>-97643018</v>
      </c>
    </row>
    <row r="10" spans="1:17" x14ac:dyDescent="0.55000000000000004">
      <c r="A10" s="1" t="s">
        <v>27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6">
        <v>29391</v>
      </c>
      <c r="L10" s="6"/>
      <c r="M10" s="6">
        <v>1741999721</v>
      </c>
      <c r="N10" s="6"/>
      <c r="O10" s="6">
        <v>1694929619</v>
      </c>
      <c r="P10" s="6"/>
      <c r="Q10" s="6">
        <v>47070102</v>
      </c>
    </row>
    <row r="11" spans="1:17" x14ac:dyDescent="0.55000000000000004">
      <c r="A11" s="1" t="s">
        <v>24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6">
        <v>8948</v>
      </c>
      <c r="L11" s="6"/>
      <c r="M11" s="6">
        <v>165444248</v>
      </c>
      <c r="N11" s="6"/>
      <c r="O11" s="6">
        <v>110657488</v>
      </c>
      <c r="P11" s="6"/>
      <c r="Q11" s="6">
        <v>54786760</v>
      </c>
    </row>
    <row r="12" spans="1:17" x14ac:dyDescent="0.55000000000000004">
      <c r="A12" s="1" t="s">
        <v>101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79123</v>
      </c>
      <c r="L12" s="6"/>
      <c r="M12" s="6">
        <v>1139739435</v>
      </c>
      <c r="N12" s="6"/>
      <c r="O12" s="6">
        <v>1031979387</v>
      </c>
      <c r="P12" s="6"/>
      <c r="Q12" s="6">
        <v>107760048</v>
      </c>
    </row>
    <row r="13" spans="1:17" x14ac:dyDescent="0.55000000000000004">
      <c r="A13" s="1" t="s">
        <v>102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67340</v>
      </c>
      <c r="L13" s="6"/>
      <c r="M13" s="6">
        <v>2026892111</v>
      </c>
      <c r="N13" s="6"/>
      <c r="O13" s="6">
        <v>1500200863</v>
      </c>
      <c r="P13" s="6"/>
      <c r="Q13" s="6">
        <v>526691248</v>
      </c>
    </row>
    <row r="14" spans="1:17" x14ac:dyDescent="0.55000000000000004">
      <c r="A14" s="1" t="s">
        <v>32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5614</v>
      </c>
      <c r="L14" s="6"/>
      <c r="M14" s="6">
        <v>182273292</v>
      </c>
      <c r="N14" s="6"/>
      <c r="O14" s="6">
        <v>153506257</v>
      </c>
      <c r="P14" s="6"/>
      <c r="Q14" s="6">
        <v>28767035</v>
      </c>
    </row>
    <row r="15" spans="1:17" x14ac:dyDescent="0.55000000000000004">
      <c r="A15" s="1" t="s">
        <v>16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32482</v>
      </c>
      <c r="L15" s="6"/>
      <c r="M15" s="6">
        <v>954464196</v>
      </c>
      <c r="N15" s="6"/>
      <c r="O15" s="6">
        <v>746108959</v>
      </c>
      <c r="P15" s="6"/>
      <c r="Q15" s="6">
        <v>208355237</v>
      </c>
    </row>
    <row r="16" spans="1:17" x14ac:dyDescent="0.55000000000000004">
      <c r="A16" s="1" t="s">
        <v>103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131465</v>
      </c>
      <c r="L16" s="6"/>
      <c r="M16" s="6">
        <v>1634752670</v>
      </c>
      <c r="N16" s="6"/>
      <c r="O16" s="6">
        <v>1388159608</v>
      </c>
      <c r="P16" s="6"/>
      <c r="Q16" s="6">
        <v>246593062</v>
      </c>
    </row>
    <row r="17" spans="1:17" x14ac:dyDescent="0.55000000000000004">
      <c r="A17" s="1" t="s">
        <v>28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25231</v>
      </c>
      <c r="L17" s="6"/>
      <c r="M17" s="6">
        <v>325318607</v>
      </c>
      <c r="N17" s="6"/>
      <c r="O17" s="6">
        <v>356449882</v>
      </c>
      <c r="P17" s="6"/>
      <c r="Q17" s="6">
        <v>-31131275</v>
      </c>
    </row>
    <row r="18" spans="1:17" x14ac:dyDescent="0.55000000000000004">
      <c r="A18" s="1" t="s">
        <v>26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65683</v>
      </c>
      <c r="L18" s="6"/>
      <c r="M18" s="6">
        <v>992658505</v>
      </c>
      <c r="N18" s="6"/>
      <c r="O18" s="6">
        <v>984225744</v>
      </c>
      <c r="P18" s="6"/>
      <c r="Q18" s="6">
        <v>8432761</v>
      </c>
    </row>
    <row r="19" spans="1:17" x14ac:dyDescent="0.55000000000000004">
      <c r="A19" s="1" t="s">
        <v>104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311717</v>
      </c>
      <c r="L19" s="6"/>
      <c r="M19" s="6">
        <v>1226476689</v>
      </c>
      <c r="N19" s="6"/>
      <c r="O19" s="6">
        <v>1593828265</v>
      </c>
      <c r="P19" s="6"/>
      <c r="Q19" s="6">
        <v>-367351576</v>
      </c>
    </row>
    <row r="20" spans="1:17" x14ac:dyDescent="0.55000000000000004">
      <c r="A20" s="1" t="s">
        <v>30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38663</v>
      </c>
      <c r="L20" s="6"/>
      <c r="M20" s="6">
        <v>644943946</v>
      </c>
      <c r="N20" s="6"/>
      <c r="O20" s="6">
        <v>579853132</v>
      </c>
      <c r="P20" s="6"/>
      <c r="Q20" s="6">
        <v>65090814</v>
      </c>
    </row>
    <row r="21" spans="1:17" x14ac:dyDescent="0.55000000000000004">
      <c r="A21" s="1" t="s">
        <v>105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50073</v>
      </c>
      <c r="L21" s="6"/>
      <c r="M21" s="6">
        <v>245405913</v>
      </c>
      <c r="N21" s="6"/>
      <c r="O21" s="6">
        <v>193198963</v>
      </c>
      <c r="P21" s="6"/>
      <c r="Q21" s="6">
        <v>52206950</v>
      </c>
    </row>
    <row r="22" spans="1:17" x14ac:dyDescent="0.55000000000000004">
      <c r="A22" s="1" t="s">
        <v>106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23745</v>
      </c>
      <c r="L22" s="6"/>
      <c r="M22" s="6">
        <v>1871499109</v>
      </c>
      <c r="N22" s="6"/>
      <c r="O22" s="6">
        <v>1711136739</v>
      </c>
      <c r="P22" s="6"/>
      <c r="Q22" s="6">
        <v>160362370</v>
      </c>
    </row>
    <row r="23" spans="1:17" x14ac:dyDescent="0.55000000000000004">
      <c r="A23" s="1" t="s">
        <v>19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109783</v>
      </c>
      <c r="L23" s="6"/>
      <c r="M23" s="6">
        <v>813066026</v>
      </c>
      <c r="N23" s="6"/>
      <c r="O23" s="6">
        <v>821632652</v>
      </c>
      <c r="P23" s="6"/>
      <c r="Q23" s="6">
        <v>-8566626</v>
      </c>
    </row>
    <row r="24" spans="1:17" x14ac:dyDescent="0.55000000000000004">
      <c r="A24" s="1" t="s">
        <v>18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16774</v>
      </c>
      <c r="L24" s="6"/>
      <c r="M24" s="6">
        <v>159081423</v>
      </c>
      <c r="N24" s="6"/>
      <c r="O24" s="6">
        <v>131118636</v>
      </c>
      <c r="P24" s="6"/>
      <c r="Q24" s="6">
        <v>27962787</v>
      </c>
    </row>
    <row r="25" spans="1:17" x14ac:dyDescent="0.55000000000000004">
      <c r="A25" s="1" t="s">
        <v>107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87086</v>
      </c>
      <c r="L25" s="6"/>
      <c r="M25" s="6">
        <v>1300327428</v>
      </c>
      <c r="N25" s="6"/>
      <c r="O25" s="6">
        <v>1583421330</v>
      </c>
      <c r="P25" s="6"/>
      <c r="Q25" s="6">
        <v>-283093902</v>
      </c>
    </row>
    <row r="26" spans="1:17" x14ac:dyDescent="0.55000000000000004">
      <c r="A26" s="1" t="s">
        <v>108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150000</v>
      </c>
      <c r="L26" s="6"/>
      <c r="M26" s="6">
        <v>1193535080</v>
      </c>
      <c r="N26" s="6"/>
      <c r="O26" s="6">
        <v>1193535080</v>
      </c>
      <c r="P26" s="6"/>
      <c r="Q26" s="6">
        <v>0</v>
      </c>
    </row>
    <row r="27" spans="1:17" x14ac:dyDescent="0.55000000000000004">
      <c r="A27" s="1" t="s">
        <v>109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3277</v>
      </c>
      <c r="L27" s="6"/>
      <c r="M27" s="6">
        <v>65639371</v>
      </c>
      <c r="N27" s="6"/>
      <c r="O27" s="6">
        <v>47505263</v>
      </c>
      <c r="P27" s="6"/>
      <c r="Q27" s="6">
        <v>18134108</v>
      </c>
    </row>
    <row r="28" spans="1:17" x14ac:dyDescent="0.55000000000000004">
      <c r="A28" s="1" t="s">
        <v>110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31605</v>
      </c>
      <c r="L28" s="6"/>
      <c r="M28" s="6">
        <v>433580096</v>
      </c>
      <c r="N28" s="6"/>
      <c r="O28" s="6">
        <v>392874816</v>
      </c>
      <c r="P28" s="6"/>
      <c r="Q28" s="6">
        <v>40705280</v>
      </c>
    </row>
    <row r="29" spans="1:17" x14ac:dyDescent="0.55000000000000004">
      <c r="A29" s="1" t="s">
        <v>111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339</v>
      </c>
      <c r="L29" s="6"/>
      <c r="M29" s="6">
        <v>18559110</v>
      </c>
      <c r="N29" s="6"/>
      <c r="O29" s="6">
        <v>8482353</v>
      </c>
      <c r="P29" s="6"/>
      <c r="Q29" s="6">
        <v>10076757</v>
      </c>
    </row>
    <row r="30" spans="1:17" x14ac:dyDescent="0.55000000000000004">
      <c r="A30" s="1" t="s">
        <v>112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123833</v>
      </c>
      <c r="L30" s="6"/>
      <c r="M30" s="6">
        <v>916289546</v>
      </c>
      <c r="N30" s="6"/>
      <c r="O30" s="6">
        <v>591570262</v>
      </c>
      <c r="P30" s="6"/>
      <c r="Q30" s="6">
        <v>324719284</v>
      </c>
    </row>
    <row r="31" spans="1:17" x14ac:dyDescent="0.55000000000000004">
      <c r="A31" s="1" t="s">
        <v>113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170</v>
      </c>
      <c r="L31" s="6"/>
      <c r="M31" s="6">
        <v>12424788</v>
      </c>
      <c r="N31" s="6"/>
      <c r="O31" s="6">
        <v>6771869</v>
      </c>
      <c r="P31" s="6"/>
      <c r="Q31" s="6">
        <v>5652919</v>
      </c>
    </row>
    <row r="32" spans="1:17" x14ac:dyDescent="0.55000000000000004">
      <c r="A32" s="1" t="s">
        <v>114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9897</v>
      </c>
      <c r="L32" s="6"/>
      <c r="M32" s="6">
        <v>544572431</v>
      </c>
      <c r="N32" s="6"/>
      <c r="O32" s="6">
        <v>410388615</v>
      </c>
      <c r="P32" s="6"/>
      <c r="Q32" s="6">
        <v>134183816</v>
      </c>
    </row>
    <row r="33" spans="1:17" x14ac:dyDescent="0.55000000000000004">
      <c r="A33" s="1" t="s">
        <v>115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361</v>
      </c>
      <c r="L33" s="6"/>
      <c r="M33" s="6">
        <v>361000000</v>
      </c>
      <c r="N33" s="6"/>
      <c r="O33" s="6">
        <v>351735429</v>
      </c>
      <c r="P33" s="6"/>
      <c r="Q33" s="6">
        <v>9264571</v>
      </c>
    </row>
    <row r="34" spans="1:17" x14ac:dyDescent="0.55000000000000004">
      <c r="A34" s="1" t="s">
        <v>53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6367</v>
      </c>
      <c r="L34" s="6"/>
      <c r="M34" s="6">
        <v>6002998771</v>
      </c>
      <c r="N34" s="6"/>
      <c r="O34" s="6">
        <v>5666379557</v>
      </c>
      <c r="P34" s="6"/>
      <c r="Q34" s="6">
        <v>336619214</v>
      </c>
    </row>
    <row r="35" spans="1:17" ht="24.75" thickBot="1" x14ac:dyDescent="0.6">
      <c r="C35" s="6"/>
      <c r="D35" s="6"/>
      <c r="E35" s="7">
        <f>SUM(E8:E34)</f>
        <v>1476482182</v>
      </c>
      <c r="F35" s="6"/>
      <c r="G35" s="7">
        <f>SUM(G8:G34)</f>
        <v>1669470159</v>
      </c>
      <c r="H35" s="6"/>
      <c r="I35" s="7">
        <f>SUM(I8:I34)</f>
        <v>-192987977</v>
      </c>
      <c r="J35" s="6"/>
      <c r="K35" s="6"/>
      <c r="L35" s="6"/>
      <c r="M35" s="7">
        <f>SUM(M8:M34)</f>
        <v>26893624884</v>
      </c>
      <c r="N35" s="6"/>
      <c r="O35" s="7">
        <f>SUM(O8:O34)</f>
        <v>25335658902</v>
      </c>
      <c r="P35" s="6"/>
      <c r="Q35" s="7">
        <f>SUM(Q8:Q34)</f>
        <v>1557965982</v>
      </c>
    </row>
    <row r="36" spans="1:17" ht="24.75" thickTop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7"/>
  <sheetViews>
    <sheetView rightToLeft="1" topLeftCell="A28" workbookViewId="0">
      <selection activeCell="N47" sqref="N47"/>
    </sheetView>
  </sheetViews>
  <sheetFormatPr defaultRowHeight="24" x14ac:dyDescent="0.55000000000000004"/>
  <cols>
    <col min="1" max="1" width="39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 x14ac:dyDescent="0.55000000000000004">
      <c r="A3" s="21" t="s">
        <v>87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 x14ac:dyDescent="0.55000000000000004">
      <c r="A6" s="22" t="s">
        <v>3</v>
      </c>
      <c r="C6" s="23" t="s">
        <v>89</v>
      </c>
      <c r="D6" s="23" t="s">
        <v>89</v>
      </c>
      <c r="E6" s="23" t="s">
        <v>89</v>
      </c>
      <c r="F6" s="23" t="s">
        <v>89</v>
      </c>
      <c r="G6" s="23" t="s">
        <v>89</v>
      </c>
      <c r="H6" s="23" t="s">
        <v>89</v>
      </c>
      <c r="I6" s="23" t="s">
        <v>89</v>
      </c>
      <c r="J6" s="23" t="s">
        <v>89</v>
      </c>
      <c r="K6" s="23" t="s">
        <v>89</v>
      </c>
      <c r="M6" s="23" t="s">
        <v>90</v>
      </c>
      <c r="N6" s="23" t="s">
        <v>90</v>
      </c>
      <c r="O6" s="23" t="s">
        <v>90</v>
      </c>
      <c r="P6" s="23" t="s">
        <v>90</v>
      </c>
      <c r="Q6" s="23" t="s">
        <v>90</v>
      </c>
      <c r="R6" s="23" t="s">
        <v>90</v>
      </c>
      <c r="S6" s="23" t="s">
        <v>90</v>
      </c>
      <c r="T6" s="23" t="s">
        <v>90</v>
      </c>
      <c r="U6" s="23" t="s">
        <v>90</v>
      </c>
    </row>
    <row r="7" spans="1:21" ht="24.75" x14ac:dyDescent="0.55000000000000004">
      <c r="A7" s="23" t="s">
        <v>3</v>
      </c>
      <c r="C7" s="23" t="s">
        <v>116</v>
      </c>
      <c r="E7" s="23" t="s">
        <v>117</v>
      </c>
      <c r="G7" s="23" t="s">
        <v>118</v>
      </c>
      <c r="I7" s="23" t="s">
        <v>77</v>
      </c>
      <c r="K7" s="23" t="s">
        <v>119</v>
      </c>
      <c r="M7" s="23" t="s">
        <v>116</v>
      </c>
      <c r="O7" s="23" t="s">
        <v>117</v>
      </c>
      <c r="Q7" s="23" t="s">
        <v>118</v>
      </c>
      <c r="S7" s="23" t="s">
        <v>77</v>
      </c>
      <c r="U7" s="23" t="s">
        <v>119</v>
      </c>
    </row>
    <row r="8" spans="1:21" x14ac:dyDescent="0.55000000000000004">
      <c r="A8" s="1" t="s">
        <v>25</v>
      </c>
      <c r="C8" s="6">
        <v>0</v>
      </c>
      <c r="D8" s="6"/>
      <c r="E8" s="6">
        <v>-102370120</v>
      </c>
      <c r="F8" s="6"/>
      <c r="G8" s="6">
        <v>-67682744</v>
      </c>
      <c r="H8" s="6"/>
      <c r="I8" s="6">
        <f>C8+E8+G8</f>
        <v>-170052864</v>
      </c>
      <c r="J8" s="6"/>
      <c r="K8" s="8">
        <f>I8/$I$44</f>
        <v>0.14992708469075269</v>
      </c>
      <c r="L8" s="6"/>
      <c r="M8" s="6">
        <v>0</v>
      </c>
      <c r="N8" s="6"/>
      <c r="O8" s="6">
        <v>-533413683</v>
      </c>
      <c r="P8" s="6"/>
      <c r="Q8" s="6">
        <v>-67682744</v>
      </c>
      <c r="R8" s="6"/>
      <c r="S8" s="6">
        <f>M8+O8+Q8</f>
        <v>-601096427</v>
      </c>
      <c r="T8" s="6"/>
      <c r="U8" s="20">
        <f>S8/$S$44</f>
        <v>-5.0401061599737025</v>
      </c>
    </row>
    <row r="9" spans="1:21" x14ac:dyDescent="0.55000000000000004">
      <c r="A9" s="1" t="s">
        <v>17</v>
      </c>
      <c r="C9" s="6">
        <v>0</v>
      </c>
      <c r="D9" s="6"/>
      <c r="E9" s="6">
        <v>35770942</v>
      </c>
      <c r="F9" s="6"/>
      <c r="G9" s="6">
        <v>-125305233</v>
      </c>
      <c r="H9" s="6"/>
      <c r="I9" s="6">
        <f t="shared" ref="I9:I43" si="0">C9+E9+G9</f>
        <v>-89534291</v>
      </c>
      <c r="J9" s="6"/>
      <c r="K9" s="8">
        <f t="shared" ref="K9:K43" si="1">I9/$I$44</f>
        <v>7.8937895626876919E-2</v>
      </c>
      <c r="L9" s="6"/>
      <c r="M9" s="6">
        <v>0</v>
      </c>
      <c r="N9" s="6"/>
      <c r="O9" s="6">
        <v>0</v>
      </c>
      <c r="P9" s="6"/>
      <c r="Q9" s="6">
        <v>-97643018</v>
      </c>
      <c r="R9" s="6"/>
      <c r="S9" s="6">
        <f t="shared" ref="S9:S43" si="2">M9+O9+Q9</f>
        <v>-97643018</v>
      </c>
      <c r="T9" s="6"/>
      <c r="U9" s="20">
        <f t="shared" ref="U9:U43" si="3">S9/$S$44</f>
        <v>-0.81872251172143984</v>
      </c>
    </row>
    <row r="10" spans="1:21" x14ac:dyDescent="0.55000000000000004">
      <c r="A10" s="1" t="s">
        <v>27</v>
      </c>
      <c r="C10" s="6">
        <v>0</v>
      </c>
      <c r="D10" s="6"/>
      <c r="E10" s="6">
        <v>282404105</v>
      </c>
      <c r="F10" s="6"/>
      <c r="G10" s="6">
        <v>0</v>
      </c>
      <c r="H10" s="6"/>
      <c r="I10" s="6">
        <f t="shared" si="0"/>
        <v>282404105</v>
      </c>
      <c r="J10" s="6"/>
      <c r="K10" s="8">
        <f t="shared" si="1"/>
        <v>-0.24898154121856611</v>
      </c>
      <c r="L10" s="6"/>
      <c r="M10" s="6">
        <v>0</v>
      </c>
      <c r="N10" s="6"/>
      <c r="O10" s="6">
        <v>245649257</v>
      </c>
      <c r="P10" s="6"/>
      <c r="Q10" s="6">
        <v>47070102</v>
      </c>
      <c r="R10" s="6"/>
      <c r="S10" s="6">
        <f t="shared" si="2"/>
        <v>292719359</v>
      </c>
      <c r="T10" s="6"/>
      <c r="U10" s="20">
        <f t="shared" si="3"/>
        <v>2.4544092730723444</v>
      </c>
    </row>
    <row r="11" spans="1:21" x14ac:dyDescent="0.55000000000000004">
      <c r="A11" s="1" t="s">
        <v>24</v>
      </c>
      <c r="C11" s="6">
        <v>0</v>
      </c>
      <c r="D11" s="6"/>
      <c r="E11" s="6">
        <v>-62624138</v>
      </c>
      <c r="F11" s="6"/>
      <c r="G11" s="6">
        <v>0</v>
      </c>
      <c r="H11" s="6"/>
      <c r="I11" s="6">
        <f t="shared" si="0"/>
        <v>-62624138</v>
      </c>
      <c r="J11" s="6"/>
      <c r="K11" s="8">
        <f t="shared" si="1"/>
        <v>5.5212562851110723E-2</v>
      </c>
      <c r="L11" s="6"/>
      <c r="M11" s="6">
        <v>0</v>
      </c>
      <c r="N11" s="6"/>
      <c r="O11" s="6">
        <v>93058301</v>
      </c>
      <c r="P11" s="6"/>
      <c r="Q11" s="6">
        <v>54786760</v>
      </c>
      <c r="R11" s="6"/>
      <c r="S11" s="6">
        <f t="shared" si="2"/>
        <v>147845061</v>
      </c>
      <c r="T11" s="6"/>
      <c r="U11" s="20">
        <f t="shared" si="3"/>
        <v>1.2396593444861514</v>
      </c>
    </row>
    <row r="12" spans="1:21" x14ac:dyDescent="0.55000000000000004">
      <c r="A12" s="1" t="s">
        <v>101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8">
        <f t="shared" si="1"/>
        <v>0</v>
      </c>
      <c r="L12" s="6"/>
      <c r="M12" s="6">
        <v>0</v>
      </c>
      <c r="N12" s="6"/>
      <c r="O12" s="6">
        <v>0</v>
      </c>
      <c r="P12" s="6"/>
      <c r="Q12" s="6">
        <v>107760048</v>
      </c>
      <c r="R12" s="6"/>
      <c r="S12" s="6">
        <f t="shared" si="2"/>
        <v>107760048</v>
      </c>
      <c r="T12" s="6"/>
      <c r="U12" s="20">
        <f t="shared" si="3"/>
        <v>0.90355233757505238</v>
      </c>
    </row>
    <row r="13" spans="1:21" x14ac:dyDescent="0.55000000000000004">
      <c r="A13" s="1" t="s">
        <v>102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8">
        <f t="shared" si="1"/>
        <v>0</v>
      </c>
      <c r="L13" s="6"/>
      <c r="M13" s="6">
        <v>0</v>
      </c>
      <c r="N13" s="6"/>
      <c r="O13" s="6">
        <v>0</v>
      </c>
      <c r="P13" s="6"/>
      <c r="Q13" s="6">
        <v>526691248</v>
      </c>
      <c r="R13" s="6"/>
      <c r="S13" s="6">
        <f t="shared" si="2"/>
        <v>526691248</v>
      </c>
      <c r="T13" s="6"/>
      <c r="U13" s="20">
        <f t="shared" si="3"/>
        <v>4.4162295502199633</v>
      </c>
    </row>
    <row r="14" spans="1:21" x14ac:dyDescent="0.55000000000000004">
      <c r="A14" s="1" t="s">
        <v>32</v>
      </c>
      <c r="C14" s="6">
        <v>0</v>
      </c>
      <c r="D14" s="6"/>
      <c r="E14" s="6">
        <v>-329014989</v>
      </c>
      <c r="F14" s="6"/>
      <c r="G14" s="6">
        <v>0</v>
      </c>
      <c r="H14" s="6"/>
      <c r="I14" s="6">
        <f t="shared" si="0"/>
        <v>-329014989</v>
      </c>
      <c r="J14" s="6"/>
      <c r="K14" s="8">
        <f t="shared" si="1"/>
        <v>0.29007602083273393</v>
      </c>
      <c r="L14" s="6"/>
      <c r="M14" s="6">
        <v>0</v>
      </c>
      <c r="N14" s="6"/>
      <c r="O14" s="6">
        <v>-778642865</v>
      </c>
      <c r="P14" s="6"/>
      <c r="Q14" s="6">
        <v>28767035</v>
      </c>
      <c r="R14" s="6"/>
      <c r="S14" s="6">
        <f t="shared" si="2"/>
        <v>-749875830</v>
      </c>
      <c r="T14" s="6"/>
      <c r="U14" s="20">
        <f t="shared" si="3"/>
        <v>-6.2875998263060593</v>
      </c>
    </row>
    <row r="15" spans="1:21" x14ac:dyDescent="0.55000000000000004">
      <c r="A15" s="1" t="s">
        <v>16</v>
      </c>
      <c r="C15" s="6">
        <v>0</v>
      </c>
      <c r="D15" s="6"/>
      <c r="E15" s="6">
        <v>-79653818</v>
      </c>
      <c r="F15" s="6"/>
      <c r="G15" s="6">
        <v>0</v>
      </c>
      <c r="H15" s="6"/>
      <c r="I15" s="6">
        <f t="shared" si="0"/>
        <v>-79653818</v>
      </c>
      <c r="J15" s="6"/>
      <c r="K15" s="8">
        <f t="shared" si="1"/>
        <v>7.0226777934347534E-2</v>
      </c>
      <c r="L15" s="6"/>
      <c r="M15" s="6">
        <v>0</v>
      </c>
      <c r="N15" s="6"/>
      <c r="O15" s="6">
        <v>25642247</v>
      </c>
      <c r="P15" s="6"/>
      <c r="Q15" s="6">
        <v>208355237</v>
      </c>
      <c r="R15" s="6"/>
      <c r="S15" s="6">
        <f t="shared" si="2"/>
        <v>233997484</v>
      </c>
      <c r="T15" s="6"/>
      <c r="U15" s="20">
        <f t="shared" si="3"/>
        <v>1.9620348875019147</v>
      </c>
    </row>
    <row r="16" spans="1:21" x14ac:dyDescent="0.55000000000000004">
      <c r="A16" s="1" t="s">
        <v>103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8">
        <f t="shared" si="1"/>
        <v>0</v>
      </c>
      <c r="L16" s="6"/>
      <c r="M16" s="6">
        <v>0</v>
      </c>
      <c r="N16" s="6"/>
      <c r="O16" s="6">
        <v>0</v>
      </c>
      <c r="P16" s="6"/>
      <c r="Q16" s="6">
        <v>246593062</v>
      </c>
      <c r="R16" s="6"/>
      <c r="S16" s="6">
        <f t="shared" si="2"/>
        <v>246593062</v>
      </c>
      <c r="T16" s="6"/>
      <c r="U16" s="20">
        <f t="shared" si="3"/>
        <v>2.0676469780329887</v>
      </c>
    </row>
    <row r="17" spans="1:21" x14ac:dyDescent="0.55000000000000004">
      <c r="A17" s="1" t="s">
        <v>28</v>
      </c>
      <c r="C17" s="6">
        <v>0</v>
      </c>
      <c r="D17" s="6"/>
      <c r="E17" s="6">
        <v>10803580</v>
      </c>
      <c r="F17" s="6"/>
      <c r="G17" s="6">
        <v>0</v>
      </c>
      <c r="H17" s="6"/>
      <c r="I17" s="6">
        <f t="shared" si="0"/>
        <v>10803580</v>
      </c>
      <c r="J17" s="6"/>
      <c r="K17" s="8">
        <f t="shared" si="1"/>
        <v>-9.5249748550152152E-3</v>
      </c>
      <c r="L17" s="6"/>
      <c r="M17" s="6">
        <v>0</v>
      </c>
      <c r="N17" s="6"/>
      <c r="O17" s="6">
        <v>-212609806</v>
      </c>
      <c r="P17" s="6"/>
      <c r="Q17" s="6">
        <v>-31131275</v>
      </c>
      <c r="R17" s="6"/>
      <c r="S17" s="6">
        <f t="shared" si="2"/>
        <v>-243741081</v>
      </c>
      <c r="T17" s="6"/>
      <c r="U17" s="20">
        <f t="shared" si="3"/>
        <v>-2.043733531935882</v>
      </c>
    </row>
    <row r="18" spans="1:21" x14ac:dyDescent="0.55000000000000004">
      <c r="A18" s="1" t="s">
        <v>26</v>
      </c>
      <c r="C18" s="6">
        <v>0</v>
      </c>
      <c r="D18" s="6"/>
      <c r="E18" s="6">
        <v>3367607</v>
      </c>
      <c r="F18" s="6"/>
      <c r="G18" s="6">
        <v>0</v>
      </c>
      <c r="H18" s="6"/>
      <c r="I18" s="6">
        <f t="shared" si="0"/>
        <v>3367607</v>
      </c>
      <c r="J18" s="6"/>
      <c r="K18" s="8">
        <f t="shared" si="1"/>
        <v>-2.969050258948721E-3</v>
      </c>
      <c r="L18" s="6"/>
      <c r="M18" s="6">
        <v>0</v>
      </c>
      <c r="N18" s="6"/>
      <c r="O18" s="6">
        <v>-23006133</v>
      </c>
      <c r="P18" s="6"/>
      <c r="Q18" s="6">
        <v>8432761</v>
      </c>
      <c r="R18" s="6"/>
      <c r="S18" s="6">
        <f t="shared" si="2"/>
        <v>-14573372</v>
      </c>
      <c r="T18" s="6"/>
      <c r="U18" s="20">
        <f t="shared" si="3"/>
        <v>-0.12219560571233985</v>
      </c>
    </row>
    <row r="19" spans="1:21" x14ac:dyDescent="0.55000000000000004">
      <c r="A19" s="1" t="s">
        <v>104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8">
        <f t="shared" si="1"/>
        <v>0</v>
      </c>
      <c r="L19" s="6"/>
      <c r="M19" s="6">
        <v>0</v>
      </c>
      <c r="N19" s="6"/>
      <c r="O19" s="6">
        <v>0</v>
      </c>
      <c r="P19" s="6"/>
      <c r="Q19" s="6">
        <v>-367351576</v>
      </c>
      <c r="R19" s="6"/>
      <c r="S19" s="6">
        <f t="shared" si="2"/>
        <v>-367351576</v>
      </c>
      <c r="T19" s="6"/>
      <c r="U19" s="20">
        <f t="shared" si="3"/>
        <v>-3.0801895634519347</v>
      </c>
    </row>
    <row r="20" spans="1:21" x14ac:dyDescent="0.55000000000000004">
      <c r="A20" s="1" t="s">
        <v>30</v>
      </c>
      <c r="C20" s="6">
        <v>0</v>
      </c>
      <c r="D20" s="6"/>
      <c r="E20" s="6">
        <v>-32687618</v>
      </c>
      <c r="F20" s="6"/>
      <c r="G20" s="6">
        <v>0</v>
      </c>
      <c r="H20" s="6"/>
      <c r="I20" s="6">
        <f t="shared" si="0"/>
        <v>-32687618</v>
      </c>
      <c r="J20" s="6"/>
      <c r="K20" s="8">
        <f t="shared" si="1"/>
        <v>2.881903401653366E-2</v>
      </c>
      <c r="L20" s="6"/>
      <c r="M20" s="6">
        <v>0</v>
      </c>
      <c r="N20" s="6"/>
      <c r="O20" s="6">
        <v>56450411</v>
      </c>
      <c r="P20" s="6"/>
      <c r="Q20" s="6">
        <v>65090814</v>
      </c>
      <c r="R20" s="6"/>
      <c r="S20" s="6">
        <f t="shared" si="2"/>
        <v>121541225</v>
      </c>
      <c r="T20" s="6"/>
      <c r="U20" s="20">
        <f t="shared" si="3"/>
        <v>1.0191055033725058</v>
      </c>
    </row>
    <row r="21" spans="1:21" x14ac:dyDescent="0.55000000000000004">
      <c r="A21" s="1" t="s">
        <v>105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8">
        <f t="shared" si="1"/>
        <v>0</v>
      </c>
      <c r="L21" s="6"/>
      <c r="M21" s="6">
        <v>0</v>
      </c>
      <c r="N21" s="6"/>
      <c r="O21" s="6">
        <v>0</v>
      </c>
      <c r="P21" s="6"/>
      <c r="Q21" s="6">
        <v>52206950</v>
      </c>
      <c r="R21" s="6"/>
      <c r="S21" s="6">
        <f t="shared" si="2"/>
        <v>52206950</v>
      </c>
      <c r="T21" s="6"/>
      <c r="U21" s="20">
        <f t="shared" si="3"/>
        <v>0.43774768650960405</v>
      </c>
    </row>
    <row r="22" spans="1:21" x14ac:dyDescent="0.55000000000000004">
      <c r="A22" s="1" t="s">
        <v>106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8">
        <f t="shared" si="1"/>
        <v>0</v>
      </c>
      <c r="L22" s="6"/>
      <c r="M22" s="6">
        <v>0</v>
      </c>
      <c r="N22" s="6"/>
      <c r="O22" s="6">
        <v>0</v>
      </c>
      <c r="P22" s="6"/>
      <c r="Q22" s="6">
        <v>160362370</v>
      </c>
      <c r="R22" s="6"/>
      <c r="S22" s="6">
        <f t="shared" si="2"/>
        <v>160362370</v>
      </c>
      <c r="T22" s="6"/>
      <c r="U22" s="20">
        <f t="shared" si="3"/>
        <v>1.3446151608300645</v>
      </c>
    </row>
    <row r="23" spans="1:21" x14ac:dyDescent="0.55000000000000004">
      <c r="A23" s="1" t="s">
        <v>19</v>
      </c>
      <c r="C23" s="6">
        <v>0</v>
      </c>
      <c r="D23" s="6"/>
      <c r="E23" s="6">
        <v>19696579</v>
      </c>
      <c r="F23" s="6"/>
      <c r="G23" s="6">
        <v>0</v>
      </c>
      <c r="H23" s="6"/>
      <c r="I23" s="6">
        <f t="shared" si="0"/>
        <v>19696579</v>
      </c>
      <c r="J23" s="6"/>
      <c r="K23" s="8">
        <f t="shared" si="1"/>
        <v>-1.7365486228159619E-2</v>
      </c>
      <c r="L23" s="6"/>
      <c r="M23" s="6">
        <v>0</v>
      </c>
      <c r="N23" s="6"/>
      <c r="O23" s="6">
        <v>-25666463</v>
      </c>
      <c r="P23" s="6"/>
      <c r="Q23" s="6">
        <v>-8566626</v>
      </c>
      <c r="R23" s="6"/>
      <c r="S23" s="6">
        <f t="shared" si="2"/>
        <v>-34233089</v>
      </c>
      <c r="T23" s="6"/>
      <c r="U23" s="20">
        <f t="shared" si="3"/>
        <v>-0.28703947485588366</v>
      </c>
    </row>
    <row r="24" spans="1:21" x14ac:dyDescent="0.55000000000000004">
      <c r="A24" s="1" t="s">
        <v>18</v>
      </c>
      <c r="C24" s="6">
        <v>0</v>
      </c>
      <c r="D24" s="6"/>
      <c r="E24" s="6">
        <v>-45207524</v>
      </c>
      <c r="F24" s="6"/>
      <c r="G24" s="6">
        <v>0</v>
      </c>
      <c r="H24" s="6"/>
      <c r="I24" s="6">
        <f t="shared" si="0"/>
        <v>-45207524</v>
      </c>
      <c r="J24" s="6"/>
      <c r="K24" s="8">
        <f t="shared" si="1"/>
        <v>3.9857207458777258E-2</v>
      </c>
      <c r="L24" s="6"/>
      <c r="M24" s="6">
        <v>0</v>
      </c>
      <c r="N24" s="6"/>
      <c r="O24" s="6">
        <v>103058081</v>
      </c>
      <c r="P24" s="6"/>
      <c r="Q24" s="6">
        <v>27962787</v>
      </c>
      <c r="R24" s="6"/>
      <c r="S24" s="6">
        <f t="shared" si="2"/>
        <v>131020868</v>
      </c>
      <c r="T24" s="6"/>
      <c r="U24" s="20">
        <f t="shared" si="3"/>
        <v>1.0985909318870422</v>
      </c>
    </row>
    <row r="25" spans="1:21" x14ac:dyDescent="0.55000000000000004">
      <c r="A25" s="1" t="s">
        <v>107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8">
        <f t="shared" si="1"/>
        <v>0</v>
      </c>
      <c r="L25" s="6"/>
      <c r="M25" s="6">
        <v>0</v>
      </c>
      <c r="N25" s="6"/>
      <c r="O25" s="6">
        <v>0</v>
      </c>
      <c r="P25" s="6"/>
      <c r="Q25" s="6">
        <v>-283093902</v>
      </c>
      <c r="R25" s="6"/>
      <c r="S25" s="6">
        <f t="shared" si="2"/>
        <v>-283093902</v>
      </c>
      <c r="T25" s="6"/>
      <c r="U25" s="20">
        <f t="shared" si="3"/>
        <v>-2.3737012153645551</v>
      </c>
    </row>
    <row r="26" spans="1:21" x14ac:dyDescent="0.55000000000000004">
      <c r="A26" s="1" t="s">
        <v>108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8">
        <f t="shared" si="1"/>
        <v>0</v>
      </c>
      <c r="L26" s="6"/>
      <c r="M26" s="6">
        <v>0</v>
      </c>
      <c r="N26" s="6"/>
      <c r="O26" s="6">
        <v>0</v>
      </c>
      <c r="P26" s="6"/>
      <c r="Q26" s="6">
        <v>0</v>
      </c>
      <c r="R26" s="6"/>
      <c r="S26" s="6">
        <f t="shared" si="2"/>
        <v>0</v>
      </c>
      <c r="T26" s="6"/>
      <c r="U26" s="20">
        <f t="shared" si="3"/>
        <v>0</v>
      </c>
    </row>
    <row r="27" spans="1:21" x14ac:dyDescent="0.55000000000000004">
      <c r="A27" s="1" t="s">
        <v>109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8">
        <f t="shared" si="1"/>
        <v>0</v>
      </c>
      <c r="L27" s="6"/>
      <c r="M27" s="6">
        <v>0</v>
      </c>
      <c r="N27" s="6"/>
      <c r="O27" s="6">
        <v>0</v>
      </c>
      <c r="P27" s="6"/>
      <c r="Q27" s="6">
        <v>18134108</v>
      </c>
      <c r="R27" s="6"/>
      <c r="S27" s="6">
        <f t="shared" si="2"/>
        <v>18134108</v>
      </c>
      <c r="T27" s="6"/>
      <c r="U27" s="20">
        <f t="shared" si="3"/>
        <v>0.15205185945387162</v>
      </c>
    </row>
    <row r="28" spans="1:21" x14ac:dyDescent="0.55000000000000004">
      <c r="A28" s="1" t="s">
        <v>110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8">
        <f t="shared" si="1"/>
        <v>0</v>
      </c>
      <c r="L28" s="6"/>
      <c r="M28" s="6">
        <v>0</v>
      </c>
      <c r="N28" s="6"/>
      <c r="O28" s="6">
        <v>0</v>
      </c>
      <c r="P28" s="6"/>
      <c r="Q28" s="6">
        <v>40705280</v>
      </c>
      <c r="R28" s="6"/>
      <c r="S28" s="6">
        <f t="shared" si="2"/>
        <v>40705280</v>
      </c>
      <c r="T28" s="6"/>
      <c r="U28" s="20">
        <f t="shared" si="3"/>
        <v>0.34130785553888238</v>
      </c>
    </row>
    <row r="29" spans="1:21" x14ac:dyDescent="0.55000000000000004">
      <c r="A29" s="1" t="s">
        <v>111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8">
        <f t="shared" si="1"/>
        <v>0</v>
      </c>
      <c r="L29" s="6"/>
      <c r="M29" s="6">
        <v>0</v>
      </c>
      <c r="N29" s="6"/>
      <c r="O29" s="6">
        <v>0</v>
      </c>
      <c r="P29" s="6"/>
      <c r="Q29" s="6">
        <v>10076757</v>
      </c>
      <c r="R29" s="6"/>
      <c r="S29" s="6">
        <f t="shared" si="2"/>
        <v>10076757</v>
      </c>
      <c r="T29" s="6"/>
      <c r="U29" s="20">
        <f t="shared" si="3"/>
        <v>8.4492142603033851E-2</v>
      </c>
    </row>
    <row r="30" spans="1:21" x14ac:dyDescent="0.55000000000000004">
      <c r="A30" s="1" t="s">
        <v>112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8">
        <f t="shared" si="1"/>
        <v>0</v>
      </c>
      <c r="L30" s="6"/>
      <c r="M30" s="6">
        <v>0</v>
      </c>
      <c r="N30" s="6"/>
      <c r="O30" s="6">
        <v>0</v>
      </c>
      <c r="P30" s="6"/>
      <c r="Q30" s="6">
        <v>324719284</v>
      </c>
      <c r="R30" s="6"/>
      <c r="S30" s="6">
        <f t="shared" si="2"/>
        <v>324719284</v>
      </c>
      <c r="T30" s="6"/>
      <c r="U30" s="20">
        <f t="shared" si="3"/>
        <v>2.7227239924196889</v>
      </c>
    </row>
    <row r="31" spans="1:21" x14ac:dyDescent="0.55000000000000004">
      <c r="A31" s="1" t="s">
        <v>113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8">
        <f t="shared" si="1"/>
        <v>0</v>
      </c>
      <c r="L31" s="6"/>
      <c r="M31" s="6">
        <v>0</v>
      </c>
      <c r="N31" s="6"/>
      <c r="O31" s="6">
        <v>0</v>
      </c>
      <c r="P31" s="6"/>
      <c r="Q31" s="6">
        <v>5652919</v>
      </c>
      <c r="R31" s="6"/>
      <c r="S31" s="6">
        <f t="shared" si="2"/>
        <v>5652919</v>
      </c>
      <c r="T31" s="6"/>
      <c r="U31" s="20">
        <f t="shared" si="3"/>
        <v>4.7398904059252345E-2</v>
      </c>
    </row>
    <row r="32" spans="1:21" x14ac:dyDescent="0.55000000000000004">
      <c r="A32" s="1" t="s">
        <v>114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8">
        <f t="shared" si="1"/>
        <v>0</v>
      </c>
      <c r="L32" s="6"/>
      <c r="M32" s="6">
        <v>0</v>
      </c>
      <c r="N32" s="6"/>
      <c r="O32" s="6">
        <v>0</v>
      </c>
      <c r="P32" s="6"/>
      <c r="Q32" s="6">
        <v>134183816</v>
      </c>
      <c r="R32" s="6"/>
      <c r="S32" s="6">
        <f t="shared" si="2"/>
        <v>134183816</v>
      </c>
      <c r="T32" s="6"/>
      <c r="U32" s="20">
        <f t="shared" si="3"/>
        <v>1.125111791074376</v>
      </c>
    </row>
    <row r="33" spans="1:21" x14ac:dyDescent="0.55000000000000004">
      <c r="A33" s="1" t="s">
        <v>29</v>
      </c>
      <c r="C33" s="6">
        <v>0</v>
      </c>
      <c r="D33" s="6"/>
      <c r="E33" s="6">
        <v>-107178577</v>
      </c>
      <c r="F33" s="6"/>
      <c r="G33" s="6">
        <v>0</v>
      </c>
      <c r="H33" s="6"/>
      <c r="I33" s="6">
        <f t="shared" si="0"/>
        <v>-107178577</v>
      </c>
      <c r="J33" s="6"/>
      <c r="K33" s="8">
        <f t="shared" si="1"/>
        <v>9.4493978007411619E-2</v>
      </c>
      <c r="L33" s="6"/>
      <c r="M33" s="6">
        <v>0</v>
      </c>
      <c r="N33" s="6"/>
      <c r="O33" s="6">
        <v>-264217012</v>
      </c>
      <c r="P33" s="6"/>
      <c r="Q33" s="6">
        <v>0</v>
      </c>
      <c r="R33" s="6"/>
      <c r="S33" s="6">
        <f t="shared" si="2"/>
        <v>-264217012</v>
      </c>
      <c r="T33" s="6"/>
      <c r="U33" s="20">
        <f t="shared" si="3"/>
        <v>-2.2154212368177091</v>
      </c>
    </row>
    <row r="34" spans="1:21" x14ac:dyDescent="0.55000000000000004">
      <c r="A34" s="1" t="s">
        <v>33</v>
      </c>
      <c r="C34" s="6">
        <v>0</v>
      </c>
      <c r="D34" s="6"/>
      <c r="E34" s="6">
        <v>-2058537</v>
      </c>
      <c r="F34" s="6"/>
      <c r="G34" s="6">
        <v>0</v>
      </c>
      <c r="H34" s="6"/>
      <c r="I34" s="6">
        <f t="shared" si="0"/>
        <v>-2058537</v>
      </c>
      <c r="J34" s="6"/>
      <c r="K34" s="8">
        <f t="shared" si="1"/>
        <v>1.8149088693857457E-3</v>
      </c>
      <c r="L34" s="6"/>
      <c r="M34" s="6">
        <v>0</v>
      </c>
      <c r="N34" s="6"/>
      <c r="O34" s="6">
        <v>-2058537</v>
      </c>
      <c r="P34" s="6"/>
      <c r="Q34" s="6">
        <v>0</v>
      </c>
      <c r="R34" s="6"/>
      <c r="S34" s="6">
        <f t="shared" si="2"/>
        <v>-2058537</v>
      </c>
      <c r="T34" s="6"/>
      <c r="U34" s="20">
        <f t="shared" si="3"/>
        <v>-1.7260533498785521E-2</v>
      </c>
    </row>
    <row r="35" spans="1:21" x14ac:dyDescent="0.55000000000000004">
      <c r="A35" s="1" t="s">
        <v>22</v>
      </c>
      <c r="C35" s="6">
        <v>0</v>
      </c>
      <c r="D35" s="6"/>
      <c r="E35" s="6">
        <v>-60467580</v>
      </c>
      <c r="F35" s="6"/>
      <c r="G35" s="6">
        <v>0</v>
      </c>
      <c r="H35" s="6"/>
      <c r="I35" s="6">
        <f t="shared" si="0"/>
        <v>-60467580</v>
      </c>
      <c r="J35" s="6"/>
      <c r="K35" s="8">
        <f t="shared" si="1"/>
        <v>5.3311233780248851E-2</v>
      </c>
      <c r="L35" s="6"/>
      <c r="M35" s="6">
        <v>0</v>
      </c>
      <c r="N35" s="6"/>
      <c r="O35" s="6">
        <v>111889830</v>
      </c>
      <c r="P35" s="6"/>
      <c r="Q35" s="6">
        <v>0</v>
      </c>
      <c r="R35" s="6"/>
      <c r="S35" s="6">
        <f t="shared" si="2"/>
        <v>111889830</v>
      </c>
      <c r="T35" s="6"/>
      <c r="U35" s="20">
        <f t="shared" si="3"/>
        <v>0.93817995930528197</v>
      </c>
    </row>
    <row r="36" spans="1:21" x14ac:dyDescent="0.55000000000000004">
      <c r="A36" s="1" t="s">
        <v>21</v>
      </c>
      <c r="C36" s="6">
        <v>0</v>
      </c>
      <c r="D36" s="6"/>
      <c r="E36" s="6">
        <v>-2819840</v>
      </c>
      <c r="F36" s="6"/>
      <c r="G36" s="6">
        <v>0</v>
      </c>
      <c r="H36" s="6"/>
      <c r="I36" s="6">
        <f t="shared" si="0"/>
        <v>-2819840</v>
      </c>
      <c r="J36" s="6"/>
      <c r="K36" s="8">
        <f t="shared" si="1"/>
        <v>2.4861115570177757E-3</v>
      </c>
      <c r="L36" s="6"/>
      <c r="M36" s="6">
        <v>0</v>
      </c>
      <c r="N36" s="6"/>
      <c r="O36" s="6">
        <v>118880796</v>
      </c>
      <c r="P36" s="6"/>
      <c r="Q36" s="6">
        <v>0</v>
      </c>
      <c r="R36" s="6"/>
      <c r="S36" s="6">
        <f t="shared" si="2"/>
        <v>118880796</v>
      </c>
      <c r="T36" s="6"/>
      <c r="U36" s="20">
        <f t="shared" si="3"/>
        <v>0.99679819294979288</v>
      </c>
    </row>
    <row r="37" spans="1:21" x14ac:dyDescent="0.55000000000000004">
      <c r="A37" s="1" t="s">
        <v>34</v>
      </c>
      <c r="C37" s="6">
        <v>0</v>
      </c>
      <c r="D37" s="6"/>
      <c r="E37" s="6">
        <v>1425857</v>
      </c>
      <c r="F37" s="6"/>
      <c r="G37" s="6">
        <v>0</v>
      </c>
      <c r="H37" s="6"/>
      <c r="I37" s="6">
        <f t="shared" si="0"/>
        <v>1425857</v>
      </c>
      <c r="J37" s="6"/>
      <c r="K37" s="8">
        <f t="shared" si="1"/>
        <v>-1.2571066324169793E-3</v>
      </c>
      <c r="L37" s="6"/>
      <c r="M37" s="6">
        <v>0</v>
      </c>
      <c r="N37" s="6"/>
      <c r="O37" s="6">
        <v>1425857</v>
      </c>
      <c r="P37" s="6"/>
      <c r="Q37" s="6">
        <v>0</v>
      </c>
      <c r="R37" s="6"/>
      <c r="S37" s="6">
        <f t="shared" si="2"/>
        <v>1425857</v>
      </c>
      <c r="T37" s="6"/>
      <c r="U37" s="20">
        <f t="shared" si="3"/>
        <v>1.1955603670460052E-2</v>
      </c>
    </row>
    <row r="38" spans="1:21" x14ac:dyDescent="0.55000000000000004">
      <c r="A38" s="1" t="s">
        <v>36</v>
      </c>
      <c r="C38" s="6">
        <v>0</v>
      </c>
      <c r="D38" s="6"/>
      <c r="E38" s="6">
        <v>15026386</v>
      </c>
      <c r="F38" s="6"/>
      <c r="G38" s="6">
        <v>0</v>
      </c>
      <c r="H38" s="6"/>
      <c r="I38" s="6">
        <f t="shared" si="0"/>
        <v>15026386</v>
      </c>
      <c r="J38" s="6"/>
      <c r="K38" s="8">
        <f t="shared" si="1"/>
        <v>-1.3248011197376485E-2</v>
      </c>
      <c r="L38" s="6"/>
      <c r="M38" s="6">
        <v>0</v>
      </c>
      <c r="N38" s="6"/>
      <c r="O38" s="6">
        <v>15026386</v>
      </c>
      <c r="P38" s="6"/>
      <c r="Q38" s="6">
        <v>0</v>
      </c>
      <c r="R38" s="6"/>
      <c r="S38" s="6">
        <f t="shared" si="2"/>
        <v>15026386</v>
      </c>
      <c r="T38" s="6"/>
      <c r="U38" s="20">
        <f t="shared" si="3"/>
        <v>0.12599406224842291</v>
      </c>
    </row>
    <row r="39" spans="1:21" x14ac:dyDescent="0.55000000000000004">
      <c r="A39" s="1" t="s">
        <v>31</v>
      </c>
      <c r="C39" s="6">
        <v>0</v>
      </c>
      <c r="D39" s="6"/>
      <c r="E39" s="6">
        <v>-140379883</v>
      </c>
      <c r="F39" s="6"/>
      <c r="G39" s="6">
        <v>0</v>
      </c>
      <c r="H39" s="6"/>
      <c r="I39" s="6">
        <f t="shared" si="0"/>
        <v>-140379883</v>
      </c>
      <c r="J39" s="6"/>
      <c r="K39" s="8">
        <f t="shared" si="1"/>
        <v>0.12376590498010638</v>
      </c>
      <c r="L39" s="6"/>
      <c r="M39" s="6">
        <v>0</v>
      </c>
      <c r="N39" s="6"/>
      <c r="O39" s="6">
        <v>-87481848</v>
      </c>
      <c r="P39" s="6"/>
      <c r="Q39" s="6">
        <v>0</v>
      </c>
      <c r="R39" s="6"/>
      <c r="S39" s="6">
        <f t="shared" si="2"/>
        <v>-87481848</v>
      </c>
      <c r="T39" s="6"/>
      <c r="U39" s="20">
        <f t="shared" si="3"/>
        <v>-0.73352257838438806</v>
      </c>
    </row>
    <row r="40" spans="1:21" x14ac:dyDescent="0.55000000000000004">
      <c r="A40" s="1" t="s">
        <v>15</v>
      </c>
      <c r="C40" s="6">
        <v>0</v>
      </c>
      <c r="D40" s="6"/>
      <c r="E40" s="6">
        <v>-135310402</v>
      </c>
      <c r="F40" s="6"/>
      <c r="G40" s="6">
        <v>0</v>
      </c>
      <c r="H40" s="6"/>
      <c r="I40" s="6">
        <f t="shared" si="0"/>
        <v>-135310402</v>
      </c>
      <c r="J40" s="6"/>
      <c r="K40" s="8">
        <f t="shared" si="1"/>
        <v>0.11929639773778695</v>
      </c>
      <c r="L40" s="6"/>
      <c r="M40" s="6">
        <v>0</v>
      </c>
      <c r="N40" s="6"/>
      <c r="O40" s="6">
        <v>-141906713</v>
      </c>
      <c r="P40" s="6"/>
      <c r="Q40" s="6">
        <v>0</v>
      </c>
      <c r="R40" s="6"/>
      <c r="S40" s="6">
        <f t="shared" si="2"/>
        <v>-141906713</v>
      </c>
      <c r="T40" s="6"/>
      <c r="U40" s="20">
        <f t="shared" si="3"/>
        <v>-1.1898671597542541</v>
      </c>
    </row>
    <row r="41" spans="1:21" x14ac:dyDescent="0.55000000000000004">
      <c r="A41" s="1" t="s">
        <v>23</v>
      </c>
      <c r="C41" s="6">
        <v>0</v>
      </c>
      <c r="D41" s="6"/>
      <c r="E41" s="6">
        <v>-70243</v>
      </c>
      <c r="F41" s="6"/>
      <c r="G41" s="6">
        <v>0</v>
      </c>
      <c r="H41" s="6"/>
      <c r="I41" s="6">
        <f t="shared" si="0"/>
        <v>-70243</v>
      </c>
      <c r="J41" s="6"/>
      <c r="K41" s="8">
        <f t="shared" si="1"/>
        <v>6.192973150944721E-5</v>
      </c>
      <c r="L41" s="6"/>
      <c r="M41" s="6">
        <v>0</v>
      </c>
      <c r="N41" s="6"/>
      <c r="O41" s="6">
        <v>113861622</v>
      </c>
      <c r="P41" s="6"/>
      <c r="Q41" s="6">
        <v>0</v>
      </c>
      <c r="R41" s="6"/>
      <c r="S41" s="6">
        <f t="shared" si="2"/>
        <v>113861622</v>
      </c>
      <c r="T41" s="6"/>
      <c r="U41" s="20">
        <f t="shared" si="3"/>
        <v>0.95471314858904865</v>
      </c>
    </row>
    <row r="42" spans="1:21" x14ac:dyDescent="0.55000000000000004">
      <c r="A42" s="1" t="s">
        <v>35</v>
      </c>
      <c r="C42" s="6">
        <v>0</v>
      </c>
      <c r="D42" s="6"/>
      <c r="E42" s="6">
        <v>90695567</v>
      </c>
      <c r="F42" s="6"/>
      <c r="G42" s="6">
        <v>0</v>
      </c>
      <c r="H42" s="6"/>
      <c r="I42" s="6">
        <f t="shared" si="0"/>
        <v>90695567</v>
      </c>
      <c r="J42" s="6"/>
      <c r="K42" s="8">
        <f t="shared" si="1"/>
        <v>-7.9961734456203193E-2</v>
      </c>
      <c r="L42" s="6"/>
      <c r="M42" s="6">
        <v>0</v>
      </c>
      <c r="N42" s="6"/>
      <c r="O42" s="6">
        <v>90695567</v>
      </c>
      <c r="P42" s="6"/>
      <c r="Q42" s="6">
        <v>0</v>
      </c>
      <c r="R42" s="6"/>
      <c r="S42" s="6">
        <f t="shared" si="2"/>
        <v>90695567</v>
      </c>
      <c r="T42" s="6"/>
      <c r="U42" s="20">
        <f t="shared" si="3"/>
        <v>0.76046914502622331</v>
      </c>
    </row>
    <row r="43" spans="1:21" x14ac:dyDescent="0.55000000000000004">
      <c r="A43" s="1" t="s">
        <v>20</v>
      </c>
      <c r="C43" s="6">
        <v>0</v>
      </c>
      <c r="D43" s="6"/>
      <c r="E43" s="6">
        <v>-300596492</v>
      </c>
      <c r="F43" s="6"/>
      <c r="G43" s="6">
        <v>0</v>
      </c>
      <c r="H43" s="6"/>
      <c r="I43" s="6">
        <f t="shared" si="0"/>
        <v>-300596492</v>
      </c>
      <c r="J43" s="6"/>
      <c r="K43" s="8">
        <f t="shared" si="1"/>
        <v>0.26502085677208687</v>
      </c>
      <c r="L43" s="6"/>
      <c r="M43" s="6">
        <v>0</v>
      </c>
      <c r="N43" s="6"/>
      <c r="O43" s="6">
        <v>545160</v>
      </c>
      <c r="P43" s="6"/>
      <c r="Q43" s="6">
        <v>0</v>
      </c>
      <c r="R43" s="6"/>
      <c r="S43" s="6">
        <f t="shared" si="2"/>
        <v>545160</v>
      </c>
      <c r="T43" s="6"/>
      <c r="U43" s="20">
        <f t="shared" si="3"/>
        <v>4.5710873509671743E-3</v>
      </c>
    </row>
    <row r="44" spans="1:21" ht="24.75" thickBot="1" x14ac:dyDescent="0.6">
      <c r="C44" s="7">
        <f>SUM(C8:C43)</f>
        <v>0</v>
      </c>
      <c r="D44" s="6"/>
      <c r="E44" s="7">
        <f>SUM(E8:E43)</f>
        <v>-941249138</v>
      </c>
      <c r="F44" s="6"/>
      <c r="G44" s="7">
        <f>SUM(G8:G43)</f>
        <v>-192987977</v>
      </c>
      <c r="H44" s="6"/>
      <c r="I44" s="7">
        <f>SUM(I8:I43)</f>
        <v>-1134237115</v>
      </c>
      <c r="J44" s="6"/>
      <c r="K44" s="9">
        <f>SUM(K8:K43)</f>
        <v>1</v>
      </c>
      <c r="L44" s="6"/>
      <c r="M44" s="7">
        <f>SUM(M8:M43)</f>
        <v>0</v>
      </c>
      <c r="N44" s="6"/>
      <c r="O44" s="7">
        <f>SUM(O8:O43)</f>
        <v>-1092819545</v>
      </c>
      <c r="P44" s="6"/>
      <c r="Q44" s="7">
        <f>SUM(Q8:Q43)</f>
        <v>1212082197</v>
      </c>
      <c r="R44" s="6"/>
      <c r="S44" s="7">
        <f>SUM(S8:S43)</f>
        <v>119262652</v>
      </c>
      <c r="T44" s="6"/>
      <c r="U44" s="9">
        <f>SUM(U8:U43)</f>
        <v>0.99999999999999978</v>
      </c>
    </row>
    <row r="45" spans="1:21" ht="24.75" thickTop="1" x14ac:dyDescent="0.55000000000000004">
      <c r="I45" s="16"/>
    </row>
    <row r="46" spans="1:21" x14ac:dyDescent="0.55000000000000004">
      <c r="E46" s="16"/>
      <c r="Q46" s="16"/>
      <c r="S46" s="16"/>
    </row>
    <row r="47" spans="1:21" x14ac:dyDescent="0.55000000000000004">
      <c r="S47" s="1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2021-05-25T08:15:11Z</dcterms:created>
  <dcterms:modified xsi:type="dcterms:W3CDTF">2021-05-31T11:00:21Z</dcterms:modified>
</cp:coreProperties>
</file>