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آذر 99\تارنما\"/>
    </mc:Choice>
  </mc:AlternateContent>
  <xr:revisionPtr revIDLastSave="0" documentId="13_ncr:1_{80CEC0FF-CFFB-4693-B719-1A8CEC10D78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</workbook>
</file>

<file path=xl/calcChain.xml><?xml version="1.0" encoding="utf-8"?>
<calcChain xmlns="http://schemas.openxmlformats.org/spreadsheetml/2006/main">
  <c r="C11" i="15" l="1"/>
  <c r="G11" i="15" l="1"/>
  <c r="E9" i="15"/>
  <c r="C9" i="14"/>
  <c r="K9" i="13"/>
  <c r="K8" i="13"/>
  <c r="G9" i="13"/>
  <c r="G8" i="13"/>
  <c r="E9" i="13"/>
  <c r="I9" i="13"/>
  <c r="E13" i="12"/>
  <c r="C13" i="12"/>
  <c r="I13" i="12"/>
  <c r="G13" i="12"/>
  <c r="K13" i="12"/>
  <c r="M13" i="12"/>
  <c r="Q13" i="12"/>
  <c r="O13" i="12"/>
  <c r="U27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8" i="11"/>
  <c r="K27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8" i="11"/>
  <c r="E27" i="11"/>
  <c r="G27" i="11"/>
  <c r="I27" i="11"/>
  <c r="M27" i="11"/>
  <c r="O27" i="11"/>
  <c r="Q27" i="11"/>
  <c r="S27" i="11"/>
  <c r="Q12" i="10"/>
  <c r="O12" i="10"/>
  <c r="M12" i="10"/>
  <c r="I12" i="10"/>
  <c r="G12" i="10"/>
  <c r="E12" i="10"/>
  <c r="E30" i="9"/>
  <c r="G30" i="9"/>
  <c r="I30" i="9"/>
  <c r="M30" i="9"/>
  <c r="O30" i="9"/>
  <c r="Q30" i="9"/>
  <c r="S9" i="7"/>
  <c r="Q9" i="7"/>
  <c r="O9" i="7"/>
  <c r="M9" i="7"/>
  <c r="K9" i="7"/>
  <c r="I9" i="7"/>
  <c r="S9" i="6"/>
  <c r="K9" i="6"/>
  <c r="M9" i="6"/>
  <c r="O9" i="6"/>
  <c r="Q9" i="6"/>
  <c r="AK14" i="3"/>
  <c r="AI14" i="3"/>
  <c r="AG14" i="3"/>
  <c r="AA14" i="3"/>
  <c r="W14" i="3"/>
  <c r="S14" i="3"/>
  <c r="Q14" i="3"/>
  <c r="Y28" i="1"/>
  <c r="W28" i="1"/>
  <c r="U28" i="1"/>
  <c r="O28" i="1"/>
  <c r="K28" i="1"/>
  <c r="G28" i="1"/>
  <c r="E28" i="1"/>
  <c r="E8" i="15" l="1"/>
  <c r="E7" i="15"/>
  <c r="E11" i="15" s="1"/>
  <c r="E10" i="15"/>
</calcChain>
</file>

<file path=xl/sharedStrings.xml><?xml version="1.0" encoding="utf-8"?>
<sst xmlns="http://schemas.openxmlformats.org/spreadsheetml/2006/main" count="444" uniqueCount="104">
  <si>
    <t>صندوق سرمایه‌گذاری مشترک مدرسه کسب و کار صوفی رازی</t>
  </si>
  <si>
    <t>صورت وضعیت پورتفوی</t>
  </si>
  <si>
    <t>برای ماه منتهی به 1399/09/30</t>
  </si>
  <si>
    <t>نام شرکت</t>
  </si>
  <si>
    <t>1399/08/30</t>
  </si>
  <si>
    <t>تغییرات طی دوره</t>
  </si>
  <si>
    <t>1399/09/30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</si>
  <si>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</si>
  <si>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</si>
  <si>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</si>
  <si>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</si>
  <si>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</si>
  <si>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</si>
  <si>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</si>
  <si>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</si>
  <si>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</si>
  <si>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تامین سرمایه نوین</t>
  </si>
  <si>
    <t>تراکتورسازی‌ایران‌</t>
  </si>
  <si>
    <t>ح . تامین سرمایه نوین</t>
  </si>
  <si>
    <t>سرمایه گذاری سیمان تامین</t>
  </si>
  <si>
    <t>سرمایه‌ گذاری‌ پارس‌ توشه‌</t>
  </si>
  <si>
    <t>سرمایه‌گذاری‌ سپه‌</t>
  </si>
  <si>
    <t>سرمایه‌گذاری‌ صنعت‌ نفت‌</t>
  </si>
  <si>
    <t>فروشگاههای زنجیره ای افق کوروش</t>
  </si>
  <si>
    <t>فولاد  خوزستان</t>
  </si>
  <si>
    <t>فولاد امیرکبیرکاشان</t>
  </si>
  <si>
    <t>کشتیرانی جمهوری اسلامی ایران</t>
  </si>
  <si>
    <t>فولاد مبارکه اصفهان</t>
  </si>
  <si>
    <t>نفت‌ بهران‌</t>
  </si>
  <si>
    <t>سخت آژند</t>
  </si>
  <si>
    <t>مدیریت سرمایه گذاری کوثربهمن</t>
  </si>
  <si>
    <t>پتروشیمی بوعلی سینا</t>
  </si>
  <si>
    <t>صنایع چوب خزر کاسپین</t>
  </si>
  <si>
    <t>سهامی ذوب آهن  اصفهان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</si>
  <si>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</si>
  <si>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</si>
  <si>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</si>
  <si>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</si>
  <si>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</si>
  <si>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</si>
  <si>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</si>
  <si>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</si>
  <si>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</si>
  <si>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اسنادخزانه-م18بودجه97-000525</t>
  </si>
  <si>
    <t>بله</t>
  </si>
  <si>
    <t>1398/03/22</t>
  </si>
  <si>
    <t>1400/05/25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</si>
  <si>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</si>
  <si>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</si>
  <si>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</si>
  <si>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</si>
  <si>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</si>
  <si>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</si>
  <si>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</si>
  <si>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</si>
  <si>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</si>
  <si>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اسنادخزانه-م9بودجه98-000923</t>
  </si>
  <si>
    <t>1398/07/23</t>
  </si>
  <si>
    <t>1400/09/23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</si>
  <si>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</si>
  <si>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</si>
  <si>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</si>
  <si>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</si>
  <si>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</si>
  <si>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</si>
  <si>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</si>
  <si>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</si>
  <si>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</si>
  <si>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</si>
  <si>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</si>
  <si>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</si>
  <si>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</si>
  <si>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</si>
  <si>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</si>
  <si>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</si>
  <si>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</si>
  <si>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</si>
  <si>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</si>
  <si>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</si>
  <si>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</si>
  <si>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</si>
  <si>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</si>
  <si>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</si>
  <si>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</si>
  <si>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</si>
  <si>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</si>
  <si>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</si>
  <si>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</si>
  <si>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</si>
  <si>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</si>
  <si>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</si>
  <si>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</si>
  <si>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</si>
  <si>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</si>
  <si>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</si>
  <si>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</si>
  <si>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</si>
  <si>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</si>
  <si>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</si>
  <si>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</si>
  <si>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1399/09/01</t>
  </si>
  <si>
    <t>از ابتدای سال مالی</t>
  </si>
  <si>
    <t>تا پایان ماه</t>
  </si>
  <si>
    <t>سایر درآمدهای تنزیل سود 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</si>
</sst>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9" fontId="2" fillId="0" borderId="0" xfId="2" applyFont="1" applyAlignment="1">
      <alignment horizontal="center"/>
    </xf>
    <xf numFmtId="10" fontId="2" fillId="0" borderId="0" xfId="2" applyNumberFormat="1" applyFont="1" applyAlignment="1">
      <alignment horizontal="center"/>
    </xf>
    <xf numFmtId="9" fontId="2" fillId="0" borderId="2" xfId="2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539750</xdr:colOff>
      <xdr:row>39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41C99E-622B-4DCD-8B6F-4019C890E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9753416" y="0"/>
          <a:ext cx="7291916" cy="7482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B1A63-BF38-4BF0-8693-E7EAA1471335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4"/>
  <sheetViews>
    <sheetView rightToLeft="1" workbookViewId="0">
      <selection activeCell="K18" sqref="K18"/>
    </sheetView>
  </sheetViews>
  <sheetFormatPr defaultRowHeight="21.75" x14ac:dyDescent="0.5"/>
  <cols>
    <col min="1" max="1" width="35.570312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2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2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2.5" x14ac:dyDescent="0.5">
      <c r="A3" s="21" t="s">
        <v>72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2.5" x14ac:dyDescent="0.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2.5" x14ac:dyDescent="0.5">
      <c r="A6" s="22" t="s">
        <v>76</v>
      </c>
      <c r="C6" s="23" t="s">
        <v>74</v>
      </c>
      <c r="D6" s="23" t="s">
        <v>74</v>
      </c>
      <c r="E6" s="23" t="s">
        <v>74</v>
      </c>
      <c r="F6" s="23" t="s">
        <v>74</v>
      </c>
      <c r="G6" s="23" t="s">
        <v>74</v>
      </c>
      <c r="H6" s="23" t="s">
        <v>74</v>
      </c>
      <c r="I6" s="23" t="s">
        <v>74</v>
      </c>
      <c r="K6" s="23" t="s">
        <v>75</v>
      </c>
      <c r="L6" s="23" t="s">
        <v>75</v>
      </c>
      <c r="M6" s="23" t="s">
        <v>75</v>
      </c>
      <c r="N6" s="23" t="s">
        <v>75</v>
      </c>
      <c r="O6" s="23" t="s">
        <v>75</v>
      </c>
      <c r="P6" s="23" t="s">
        <v>75</v>
      </c>
      <c r="Q6" s="23" t="s">
        <v>75</v>
      </c>
    </row>
    <row r="7" spans="1:17" ht="22.5" x14ac:dyDescent="0.5">
      <c r="A7" s="23" t="s">
        <v>76</v>
      </c>
      <c r="C7" s="23" t="s">
        <v>90</v>
      </c>
      <c r="E7" s="23" t="s">
        <v>87</v>
      </c>
      <c r="G7" s="23" t="s">
        <v>88</v>
      </c>
      <c r="I7" s="23" t="s">
        <v>91</v>
      </c>
      <c r="K7" s="23" t="s">
        <v>90</v>
      </c>
      <c r="M7" s="23" t="s">
        <v>87</v>
      </c>
      <c r="O7" s="23" t="s">
        <v>88</v>
      </c>
      <c r="Q7" s="23" t="s">
        <v>91</v>
      </c>
    </row>
    <row r="8" spans="1:17" x14ac:dyDescent="0.5">
      <c r="A8" s="1" t="s">
        <v>47</v>
      </c>
      <c r="C8" s="3">
        <v>0</v>
      </c>
      <c r="E8" s="3">
        <v>5589072</v>
      </c>
      <c r="G8" s="3">
        <v>0</v>
      </c>
      <c r="I8" s="3">
        <v>5589072</v>
      </c>
      <c r="K8" s="3">
        <v>0</v>
      </c>
      <c r="M8" s="3">
        <v>5589072</v>
      </c>
      <c r="O8" s="3">
        <v>0</v>
      </c>
      <c r="Q8" s="3">
        <v>5589072</v>
      </c>
    </row>
    <row r="9" spans="1:17" x14ac:dyDescent="0.5">
      <c r="A9" s="1" t="s">
        <v>43</v>
      </c>
      <c r="C9" s="3">
        <v>0</v>
      </c>
      <c r="E9" s="3">
        <v>47736338</v>
      </c>
      <c r="G9" s="3">
        <v>0</v>
      </c>
      <c r="I9" s="3">
        <v>47736338</v>
      </c>
      <c r="K9" s="3">
        <v>0</v>
      </c>
      <c r="M9" s="3">
        <v>47736338</v>
      </c>
      <c r="O9" s="3">
        <v>0</v>
      </c>
      <c r="Q9" s="3">
        <v>47736338</v>
      </c>
    </row>
    <row r="10" spans="1:17" x14ac:dyDescent="0.5">
      <c r="A10" s="1" t="s">
        <v>53</v>
      </c>
      <c r="C10" s="3">
        <v>0</v>
      </c>
      <c r="E10" s="3">
        <v>61225972</v>
      </c>
      <c r="G10" s="3">
        <v>0</v>
      </c>
      <c r="I10" s="3">
        <v>61225972</v>
      </c>
      <c r="K10" s="3">
        <v>0</v>
      </c>
      <c r="M10" s="3">
        <v>61225972</v>
      </c>
      <c r="O10" s="3">
        <v>0</v>
      </c>
      <c r="Q10" s="3">
        <v>61225972</v>
      </c>
    </row>
    <row r="11" spans="1:17" x14ac:dyDescent="0.5">
      <c r="A11" s="1" t="s">
        <v>56</v>
      </c>
      <c r="C11" s="3">
        <v>0</v>
      </c>
      <c r="E11" s="3">
        <v>39934717</v>
      </c>
      <c r="G11" s="3">
        <v>0</v>
      </c>
      <c r="I11" s="3">
        <v>39934717</v>
      </c>
      <c r="K11" s="3">
        <v>0</v>
      </c>
      <c r="M11" s="3">
        <v>39934717</v>
      </c>
      <c r="O11" s="3">
        <v>0</v>
      </c>
      <c r="Q11" s="3">
        <v>39934717</v>
      </c>
    </row>
    <row r="12" spans="1:17" x14ac:dyDescent="0.5">
      <c r="A12" s="1" t="s">
        <v>50</v>
      </c>
      <c r="C12" s="3">
        <v>0</v>
      </c>
      <c r="E12" s="3">
        <v>235930798</v>
      </c>
      <c r="G12" s="3">
        <v>0</v>
      </c>
      <c r="I12" s="3">
        <v>235930798</v>
      </c>
      <c r="K12" s="3">
        <v>0</v>
      </c>
      <c r="M12" s="3">
        <v>235930798</v>
      </c>
      <c r="O12" s="3">
        <v>0</v>
      </c>
      <c r="Q12" s="3">
        <v>235930798</v>
      </c>
    </row>
    <row r="13" spans="1:17" ht="22.5" thickBot="1" x14ac:dyDescent="0.55000000000000004">
      <c r="C13" s="10">
        <f>SUM(C8:C12)</f>
        <v>0</v>
      </c>
      <c r="E13" s="10">
        <f>SUM(E8:E12)</f>
        <v>390416897</v>
      </c>
      <c r="G13" s="10">
        <f>SUM(G8:G12)</f>
        <v>0</v>
      </c>
      <c r="I13" s="10">
        <f>SUM(I8:I12)</f>
        <v>390416897</v>
      </c>
      <c r="K13" s="10">
        <f>SUM(K8:K12)</f>
        <v>0</v>
      </c>
      <c r="M13" s="10">
        <f>SUM(M8:M12)</f>
        <v>390416897</v>
      </c>
      <c r="O13" s="10">
        <f>SUM(O8:O12)</f>
        <v>0</v>
      </c>
      <c r="Q13" s="10">
        <f>SUM(Q8:Q12)</f>
        <v>390416897</v>
      </c>
    </row>
    <row r="14" spans="1:17" ht="22.5" thickTop="1" x14ac:dyDescent="0.5">
      <c r="O14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E12" sqref="E12"/>
    </sheetView>
  </sheetViews>
  <sheetFormatPr defaultRowHeight="21.75" x14ac:dyDescent="0.5"/>
  <cols>
    <col min="1" max="1" width="24.1406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2.5" x14ac:dyDescent="0.5">
      <c r="A3" s="21" t="s">
        <v>72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2.5" x14ac:dyDescent="0.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2.5" x14ac:dyDescent="0.5">
      <c r="A6" s="23" t="s">
        <v>92</v>
      </c>
      <c r="B6" s="23" t="s">
        <v>92</v>
      </c>
      <c r="C6" s="23" t="s">
        <v>92</v>
      </c>
      <c r="E6" s="23" t="s">
        <v>74</v>
      </c>
      <c r="F6" s="23" t="s">
        <v>74</v>
      </c>
      <c r="G6" s="23" t="s">
        <v>74</v>
      </c>
      <c r="I6" s="23" t="s">
        <v>75</v>
      </c>
      <c r="J6" s="23" t="s">
        <v>75</v>
      </c>
      <c r="K6" s="23" t="s">
        <v>75</v>
      </c>
    </row>
    <row r="7" spans="1:11" ht="22.5" x14ac:dyDescent="0.5">
      <c r="A7" s="23" t="s">
        <v>93</v>
      </c>
      <c r="C7" s="23" t="s">
        <v>62</v>
      </c>
      <c r="E7" s="23" t="s">
        <v>94</v>
      </c>
      <c r="G7" s="23" t="s">
        <v>95</v>
      </c>
      <c r="I7" s="23" t="s">
        <v>94</v>
      </c>
      <c r="K7" s="23" t="s">
        <v>95</v>
      </c>
    </row>
    <row r="8" spans="1:11" x14ac:dyDescent="0.5">
      <c r="A8" s="1" t="s">
        <v>68</v>
      </c>
      <c r="C8" s="1" t="s">
        <v>69</v>
      </c>
      <c r="E8" s="3">
        <v>90176984</v>
      </c>
      <c r="G8" s="6">
        <f>E8/$E$9</f>
        <v>1</v>
      </c>
      <c r="I8" s="3">
        <v>90176984</v>
      </c>
      <c r="K8" s="6">
        <f>I8/I9</f>
        <v>1</v>
      </c>
    </row>
    <row r="9" spans="1:11" ht="22.5" thickBot="1" x14ac:dyDescent="0.55000000000000004">
      <c r="E9" s="10">
        <f>SUM(E8)</f>
        <v>90176984</v>
      </c>
      <c r="G9" s="19">
        <f>SUM(G8)</f>
        <v>1</v>
      </c>
      <c r="I9" s="10">
        <f>SUM(I8)</f>
        <v>90176984</v>
      </c>
      <c r="K9" s="19">
        <f>SUM(K8)</f>
        <v>1</v>
      </c>
    </row>
    <row r="10" spans="1:11" ht="22.5" thickTop="1" x14ac:dyDescent="0.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K20" sqref="K20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21" t="s">
        <v>0</v>
      </c>
      <c r="B2" s="21"/>
      <c r="C2" s="21"/>
      <c r="D2" s="21"/>
      <c r="E2" s="21"/>
    </row>
    <row r="3" spans="1:5" ht="22.5" x14ac:dyDescent="0.5">
      <c r="A3" s="21" t="s">
        <v>72</v>
      </c>
      <c r="B3" s="21"/>
      <c r="C3" s="21"/>
      <c r="D3" s="21"/>
      <c r="E3" s="21"/>
    </row>
    <row r="4" spans="1:5" ht="22.5" x14ac:dyDescent="0.5">
      <c r="A4" s="21" t="s">
        <v>2</v>
      </c>
      <c r="B4" s="21"/>
      <c r="C4" s="21"/>
      <c r="D4" s="21"/>
      <c r="E4" s="21"/>
    </row>
    <row r="5" spans="1:5" ht="22.5" x14ac:dyDescent="0.5">
      <c r="E5" s="20" t="s">
        <v>101</v>
      </c>
    </row>
    <row r="6" spans="1:5" ht="22.5" x14ac:dyDescent="0.5">
      <c r="A6" s="22" t="s">
        <v>96</v>
      </c>
      <c r="C6" s="23" t="s">
        <v>74</v>
      </c>
      <c r="E6" s="23" t="s">
        <v>102</v>
      </c>
    </row>
    <row r="7" spans="1:5" ht="22.5" x14ac:dyDescent="0.5">
      <c r="A7" s="23" t="s">
        <v>96</v>
      </c>
      <c r="C7" s="23" t="s">
        <v>65</v>
      </c>
      <c r="E7" s="23" t="s">
        <v>65</v>
      </c>
    </row>
    <row r="8" spans="1:5" x14ac:dyDescent="0.5">
      <c r="A8" s="1" t="s">
        <v>103</v>
      </c>
      <c r="C8" s="3">
        <v>7502158</v>
      </c>
      <c r="E8" s="3">
        <v>7502158</v>
      </c>
    </row>
    <row r="9" spans="1:5" ht="23.25" thickBot="1" x14ac:dyDescent="0.6">
      <c r="A9" s="2" t="s">
        <v>81</v>
      </c>
      <c r="C9" s="10">
        <f>SUM(C8)</f>
        <v>7502158</v>
      </c>
      <c r="E9" s="10">
        <v>7502158</v>
      </c>
    </row>
    <row r="10" spans="1:5" ht="22.5" thickTop="1" x14ac:dyDescent="0.5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31"/>
  <sheetViews>
    <sheetView rightToLeft="1" topLeftCell="A7" workbookViewId="0">
      <selection activeCell="Y30" sqref="Y30"/>
    </sheetView>
  </sheetViews>
  <sheetFormatPr defaultRowHeight="21.75" x14ac:dyDescent="0.5"/>
  <cols>
    <col min="1" max="1" width="29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8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0.7109375" style="1" bestFit="1" customWidth="1"/>
    <col min="20" max="20" width="1" style="1" customWidth="1"/>
    <col min="21" max="21" width="16.5703125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8" ht="22.5" x14ac:dyDescent="0.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8" ht="22.5" x14ac:dyDescent="0.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8" ht="22.5" x14ac:dyDescent="0.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8" ht="22.5" x14ac:dyDescent="0.5">
      <c r="A6" s="22" t="s">
        <v>3</v>
      </c>
      <c r="C6" s="23" t="s">
        <v>100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8" ht="22.5" x14ac:dyDescent="0.5">
      <c r="A7" s="22" t="s">
        <v>3</v>
      </c>
      <c r="C7" s="22" t="s">
        <v>7</v>
      </c>
      <c r="E7" s="22" t="s">
        <v>8</v>
      </c>
      <c r="G7" s="22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8" ht="22.5" x14ac:dyDescent="0.5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8" x14ac:dyDescent="0.5">
      <c r="A9" s="1" t="s">
        <v>15</v>
      </c>
      <c r="C9" s="4">
        <v>245366</v>
      </c>
      <c r="D9" s="4"/>
      <c r="E9" s="4">
        <v>1442484125</v>
      </c>
      <c r="F9" s="4"/>
      <c r="G9" s="4">
        <v>1290341001.6354001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245366</v>
      </c>
      <c r="R9" s="4"/>
      <c r="S9" s="4">
        <v>4890</v>
      </c>
      <c r="T9" s="4"/>
      <c r="U9" s="4">
        <v>1442484125</v>
      </c>
      <c r="V9" s="4"/>
      <c r="W9" s="4">
        <v>1192772683.9314001</v>
      </c>
      <c r="Y9" s="7">
        <v>2.4839534746788714E-2</v>
      </c>
      <c r="AA9" s="7"/>
      <c r="AB9" s="4"/>
    </row>
    <row r="10" spans="1:28" x14ac:dyDescent="0.5">
      <c r="A10" s="1" t="s">
        <v>16</v>
      </c>
      <c r="C10" s="4">
        <v>109783</v>
      </c>
      <c r="D10" s="4"/>
      <c r="E10" s="4">
        <v>1111904672</v>
      </c>
      <c r="F10" s="4"/>
      <c r="G10" s="4">
        <v>708295094.06369996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109783</v>
      </c>
      <c r="R10" s="4"/>
      <c r="S10" s="4">
        <v>6730</v>
      </c>
      <c r="T10" s="4"/>
      <c r="U10" s="4">
        <v>1111904672</v>
      </c>
      <c r="V10" s="4"/>
      <c r="W10" s="4">
        <v>734487824.81490004</v>
      </c>
      <c r="Y10" s="7">
        <v>1.5295735802273166E-2</v>
      </c>
      <c r="AA10" s="7"/>
      <c r="AB10" s="4"/>
    </row>
    <row r="11" spans="1:28" x14ac:dyDescent="0.5">
      <c r="A11" s="1" t="s">
        <v>17</v>
      </c>
      <c r="C11" s="4">
        <v>67340</v>
      </c>
      <c r="D11" s="4"/>
      <c r="E11" s="4">
        <v>1414019499</v>
      </c>
      <c r="F11" s="4"/>
      <c r="G11" s="4">
        <v>1500200863.434</v>
      </c>
      <c r="H11" s="4"/>
      <c r="I11" s="4">
        <v>0</v>
      </c>
      <c r="J11" s="4"/>
      <c r="K11" s="4">
        <v>0</v>
      </c>
      <c r="L11" s="4"/>
      <c r="M11" s="4">
        <v>-67340</v>
      </c>
      <c r="N11" s="4"/>
      <c r="O11" s="4">
        <v>2026892111</v>
      </c>
      <c r="P11" s="4"/>
      <c r="Q11" s="4">
        <v>0</v>
      </c>
      <c r="R11" s="4"/>
      <c r="S11" s="4">
        <v>0</v>
      </c>
      <c r="T11" s="4"/>
      <c r="U11" s="4">
        <v>0</v>
      </c>
      <c r="V11" s="4"/>
      <c r="W11" s="4">
        <v>0</v>
      </c>
      <c r="Y11" s="7">
        <v>0</v>
      </c>
      <c r="AA11" s="7"/>
      <c r="AB11" s="4"/>
    </row>
    <row r="12" spans="1:28" x14ac:dyDescent="0.5">
      <c r="A12" s="1" t="s">
        <v>18</v>
      </c>
      <c r="C12" s="4">
        <v>73188</v>
      </c>
      <c r="D12" s="4"/>
      <c r="E12" s="4">
        <v>667913688</v>
      </c>
      <c r="F12" s="4"/>
      <c r="G12" s="4">
        <v>343194404.28156</v>
      </c>
      <c r="H12" s="4"/>
      <c r="I12" s="4">
        <v>50645</v>
      </c>
      <c r="J12" s="4"/>
      <c r="K12" s="4">
        <v>248375858</v>
      </c>
      <c r="L12" s="4"/>
      <c r="M12" s="4">
        <v>0</v>
      </c>
      <c r="N12" s="4"/>
      <c r="O12" s="4">
        <v>0</v>
      </c>
      <c r="P12" s="4"/>
      <c r="Q12" s="4">
        <v>123833</v>
      </c>
      <c r="R12" s="4"/>
      <c r="S12" s="4">
        <v>4975</v>
      </c>
      <c r="T12" s="4"/>
      <c r="U12" s="4">
        <v>916289546</v>
      </c>
      <c r="V12" s="4"/>
      <c r="W12" s="4">
        <v>612440527.55925</v>
      </c>
      <c r="Y12" s="7">
        <v>1.2754096375269213E-2</v>
      </c>
      <c r="AA12" s="7"/>
      <c r="AB12" s="4"/>
    </row>
    <row r="13" spans="1:28" x14ac:dyDescent="0.5">
      <c r="A13" s="1" t="s">
        <v>19</v>
      </c>
      <c r="C13" s="4">
        <v>87086</v>
      </c>
      <c r="D13" s="4"/>
      <c r="E13" s="4">
        <v>1867001253</v>
      </c>
      <c r="F13" s="4"/>
      <c r="G13" s="4">
        <v>1583421330.6833999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87086</v>
      </c>
      <c r="R13" s="4"/>
      <c r="S13" s="4">
        <v>16670</v>
      </c>
      <c r="T13" s="4"/>
      <c r="U13" s="4">
        <v>1867001253</v>
      </c>
      <c r="V13" s="4"/>
      <c r="W13" s="4">
        <v>1443172967.8782001</v>
      </c>
      <c r="Y13" s="7">
        <v>3.0054129813806545E-2</v>
      </c>
      <c r="AA13" s="7"/>
      <c r="AB13" s="4"/>
    </row>
    <row r="14" spans="1:28" x14ac:dyDescent="0.5">
      <c r="A14" s="1" t="s">
        <v>20</v>
      </c>
      <c r="C14" s="4">
        <v>42447</v>
      </c>
      <c r="D14" s="4"/>
      <c r="E14" s="4">
        <v>897312410</v>
      </c>
      <c r="F14" s="4"/>
      <c r="G14" s="4">
        <v>812713972.89419997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42447</v>
      </c>
      <c r="R14" s="4"/>
      <c r="S14" s="4">
        <v>22080</v>
      </c>
      <c r="T14" s="4"/>
      <c r="U14" s="4">
        <v>897312410</v>
      </c>
      <c r="V14" s="4"/>
      <c r="W14" s="4">
        <v>931709476.71360004</v>
      </c>
      <c r="Y14" s="7">
        <v>1.9402883912850267E-2</v>
      </c>
      <c r="AA14" s="7"/>
      <c r="AB14" s="4"/>
    </row>
    <row r="15" spans="1:28" x14ac:dyDescent="0.5">
      <c r="A15" s="1" t="s">
        <v>21</v>
      </c>
      <c r="C15" s="4">
        <v>79123</v>
      </c>
      <c r="D15" s="4"/>
      <c r="E15" s="4">
        <v>1638529861</v>
      </c>
      <c r="F15" s="4"/>
      <c r="G15" s="4">
        <v>1031979387.7536</v>
      </c>
      <c r="H15" s="4"/>
      <c r="I15" s="4">
        <v>0</v>
      </c>
      <c r="J15" s="4"/>
      <c r="K15" s="4">
        <v>0</v>
      </c>
      <c r="L15" s="4"/>
      <c r="M15" s="4">
        <v>-79123</v>
      </c>
      <c r="N15" s="4"/>
      <c r="O15" s="4">
        <v>1139739435</v>
      </c>
      <c r="P15" s="4"/>
      <c r="Q15" s="4">
        <v>0</v>
      </c>
      <c r="R15" s="4"/>
      <c r="S15" s="4">
        <v>0</v>
      </c>
      <c r="T15" s="4"/>
      <c r="U15" s="4">
        <v>0</v>
      </c>
      <c r="V15" s="4"/>
      <c r="W15" s="4">
        <v>0</v>
      </c>
      <c r="Y15" s="7">
        <v>0</v>
      </c>
      <c r="AA15" s="7"/>
      <c r="AB15" s="4"/>
    </row>
    <row r="16" spans="1:28" x14ac:dyDescent="0.5">
      <c r="A16" s="1" t="s">
        <v>22</v>
      </c>
      <c r="C16" s="4">
        <v>67822</v>
      </c>
      <c r="D16" s="4"/>
      <c r="E16" s="4">
        <v>1297194317</v>
      </c>
      <c r="F16" s="4"/>
      <c r="G16" s="4">
        <v>838736253.54480004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67822</v>
      </c>
      <c r="R16" s="4"/>
      <c r="S16" s="4">
        <v>17700</v>
      </c>
      <c r="T16" s="4"/>
      <c r="U16" s="4">
        <v>1297194317</v>
      </c>
      <c r="V16" s="4"/>
      <c r="W16" s="4">
        <v>1193378753.0339999</v>
      </c>
      <c r="Y16" s="7">
        <v>2.4852156158006285E-2</v>
      </c>
      <c r="AA16" s="7"/>
      <c r="AB16" s="4"/>
    </row>
    <row r="17" spans="1:28" x14ac:dyDescent="0.5">
      <c r="A17" s="1" t="s">
        <v>23</v>
      </c>
      <c r="C17" s="4">
        <v>23745</v>
      </c>
      <c r="D17" s="4"/>
      <c r="E17" s="4">
        <v>1791425992</v>
      </c>
      <c r="F17" s="4"/>
      <c r="G17" s="4">
        <v>1711136739.9554999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23745</v>
      </c>
      <c r="R17" s="4"/>
      <c r="S17" s="4">
        <v>82080</v>
      </c>
      <c r="T17" s="4"/>
      <c r="U17" s="4">
        <v>1791425992</v>
      </c>
      <c r="V17" s="4"/>
      <c r="W17" s="4">
        <v>1937510051.256</v>
      </c>
      <c r="Y17" s="7">
        <v>4.0348717646516555E-2</v>
      </c>
      <c r="AA17" s="7"/>
      <c r="AB17" s="4"/>
    </row>
    <row r="18" spans="1:28" x14ac:dyDescent="0.5">
      <c r="A18" s="1" t="s">
        <v>24</v>
      </c>
      <c r="C18" s="4">
        <v>31914</v>
      </c>
      <c r="D18" s="4"/>
      <c r="E18" s="4">
        <v>1206138444</v>
      </c>
      <c r="F18" s="4"/>
      <c r="G18" s="4">
        <v>1289345718.5855999</v>
      </c>
      <c r="H18" s="4"/>
      <c r="I18" s="4">
        <v>51856</v>
      </c>
      <c r="J18" s="4"/>
      <c r="K18" s="4">
        <v>0</v>
      </c>
      <c r="L18" s="4"/>
      <c r="M18" s="4">
        <v>0</v>
      </c>
      <c r="N18" s="4"/>
      <c r="O18" s="4">
        <v>0</v>
      </c>
      <c r="P18" s="4"/>
      <c r="Q18" s="4">
        <v>83770</v>
      </c>
      <c r="R18" s="4"/>
      <c r="S18" s="4">
        <v>16370</v>
      </c>
      <c r="T18" s="4"/>
      <c r="U18" s="4">
        <v>1206138444</v>
      </c>
      <c r="V18" s="4"/>
      <c r="W18" s="4">
        <v>1363237855.2390001</v>
      </c>
      <c r="Y18" s="7">
        <v>2.8389478170925634E-2</v>
      </c>
      <c r="AA18" s="7"/>
      <c r="AB18" s="4"/>
    </row>
    <row r="19" spans="1:28" x14ac:dyDescent="0.5">
      <c r="A19" s="1" t="s">
        <v>25</v>
      </c>
      <c r="C19" s="4">
        <v>55990</v>
      </c>
      <c r="D19" s="4"/>
      <c r="E19" s="4">
        <v>3062009663</v>
      </c>
      <c r="F19" s="4"/>
      <c r="G19" s="4">
        <v>3228849298.3889999</v>
      </c>
      <c r="H19" s="4"/>
      <c r="I19" s="4">
        <v>0</v>
      </c>
      <c r="J19" s="4"/>
      <c r="K19" s="4">
        <v>0</v>
      </c>
      <c r="L19" s="4"/>
      <c r="M19" s="4">
        <v>-889</v>
      </c>
      <c r="N19" s="4"/>
      <c r="O19" s="4">
        <v>58646568</v>
      </c>
      <c r="P19" s="4"/>
      <c r="Q19" s="4">
        <v>55101</v>
      </c>
      <c r="R19" s="4"/>
      <c r="S19" s="4">
        <v>62300</v>
      </c>
      <c r="T19" s="4"/>
      <c r="U19" s="4">
        <v>3013391578</v>
      </c>
      <c r="V19" s="4"/>
      <c r="W19" s="4">
        <v>3412573153.3530002</v>
      </c>
      <c r="Y19" s="7">
        <v>7.1066960671229931E-2</v>
      </c>
      <c r="AA19" s="7"/>
      <c r="AB19" s="4"/>
    </row>
    <row r="20" spans="1:28" x14ac:dyDescent="0.5">
      <c r="A20" s="1" t="s">
        <v>26</v>
      </c>
      <c r="C20" s="4">
        <v>32496</v>
      </c>
      <c r="D20" s="4"/>
      <c r="E20" s="4">
        <v>870347763</v>
      </c>
      <c r="F20" s="4"/>
      <c r="G20" s="4">
        <v>898067839.96800005</v>
      </c>
      <c r="H20" s="4"/>
      <c r="I20" s="4">
        <v>10449</v>
      </c>
      <c r="J20" s="4"/>
      <c r="K20" s="4">
        <v>276197604</v>
      </c>
      <c r="L20" s="4"/>
      <c r="M20" s="4">
        <v>-5614</v>
      </c>
      <c r="N20" s="4"/>
      <c r="O20" s="4">
        <v>182273292</v>
      </c>
      <c r="P20" s="4"/>
      <c r="Q20" s="4">
        <v>37331</v>
      </c>
      <c r="R20" s="4"/>
      <c r="S20" s="4">
        <v>26520</v>
      </c>
      <c r="T20" s="4"/>
      <c r="U20" s="4">
        <v>996662827</v>
      </c>
      <c r="V20" s="4"/>
      <c r="W20" s="4">
        <v>984186913.27320004</v>
      </c>
      <c r="Y20" s="7">
        <v>2.0495728447609541E-2</v>
      </c>
      <c r="AA20" s="7"/>
      <c r="AB20" s="4"/>
    </row>
    <row r="21" spans="1:28" x14ac:dyDescent="0.5">
      <c r="A21" s="1" t="s">
        <v>27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119692</v>
      </c>
      <c r="J21" s="4"/>
      <c r="K21" s="4">
        <v>1754231394</v>
      </c>
      <c r="L21" s="4"/>
      <c r="M21" s="4">
        <v>0</v>
      </c>
      <c r="N21" s="4"/>
      <c r="O21" s="4">
        <v>0</v>
      </c>
      <c r="P21" s="4"/>
      <c r="Q21" s="4">
        <v>119692</v>
      </c>
      <c r="R21" s="4"/>
      <c r="S21" s="4">
        <v>14510</v>
      </c>
      <c r="T21" s="4"/>
      <c r="U21" s="4">
        <v>1754231394</v>
      </c>
      <c r="V21" s="4"/>
      <c r="W21" s="4">
        <v>1726501574.8812001</v>
      </c>
      <c r="Y21" s="7">
        <v>3.5954458412222889E-2</v>
      </c>
      <c r="AA21" s="7"/>
      <c r="AB21" s="4"/>
    </row>
    <row r="22" spans="1:28" x14ac:dyDescent="0.5">
      <c r="A22" s="1" t="s">
        <v>28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15517</v>
      </c>
      <c r="J22" s="4"/>
      <c r="K22" s="4">
        <v>878713919</v>
      </c>
      <c r="L22" s="4"/>
      <c r="M22" s="4">
        <v>0</v>
      </c>
      <c r="N22" s="4"/>
      <c r="O22" s="4">
        <v>0</v>
      </c>
      <c r="P22" s="4"/>
      <c r="Q22" s="4">
        <v>15517</v>
      </c>
      <c r="R22" s="4"/>
      <c r="S22" s="4">
        <v>58630</v>
      </c>
      <c r="T22" s="4"/>
      <c r="U22" s="4">
        <v>878713919</v>
      </c>
      <c r="V22" s="4"/>
      <c r="W22" s="4">
        <v>904403213.52810001</v>
      </c>
      <c r="Y22" s="7">
        <v>1.8834229983783431E-2</v>
      </c>
      <c r="AA22" s="7"/>
      <c r="AB22" s="4"/>
    </row>
    <row r="23" spans="1:28" x14ac:dyDescent="0.5">
      <c r="A23" s="1" t="s">
        <v>29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74646</v>
      </c>
      <c r="J23" s="4"/>
      <c r="K23" s="4">
        <v>598323432</v>
      </c>
      <c r="L23" s="4"/>
      <c r="M23" s="4">
        <v>0</v>
      </c>
      <c r="N23" s="4"/>
      <c r="O23" s="4">
        <v>0</v>
      </c>
      <c r="P23" s="4"/>
      <c r="Q23" s="4">
        <v>74646</v>
      </c>
      <c r="R23" s="4"/>
      <c r="S23" s="4">
        <v>8005</v>
      </c>
      <c r="T23" s="4"/>
      <c r="U23" s="4">
        <v>598323432</v>
      </c>
      <c r="V23" s="4"/>
      <c r="W23" s="4">
        <v>594021712.15530002</v>
      </c>
      <c r="Y23" s="7">
        <v>1.2370523871149546E-2</v>
      </c>
      <c r="AA23" s="7"/>
      <c r="AB23" s="4"/>
    </row>
    <row r="24" spans="1:28" x14ac:dyDescent="0.5">
      <c r="A24" s="1" t="s">
        <v>30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3277</v>
      </c>
      <c r="J24" s="4"/>
      <c r="K24" s="4">
        <v>47505263</v>
      </c>
      <c r="L24" s="4"/>
      <c r="M24" s="4">
        <v>0</v>
      </c>
      <c r="N24" s="4"/>
      <c r="O24" s="4">
        <v>0</v>
      </c>
      <c r="P24" s="4"/>
      <c r="Q24" s="4">
        <v>3277</v>
      </c>
      <c r="R24" s="4"/>
      <c r="S24" s="4">
        <v>17685</v>
      </c>
      <c r="T24" s="4"/>
      <c r="U24" s="4">
        <v>47505263</v>
      </c>
      <c r="V24" s="4"/>
      <c r="W24" s="4">
        <v>57612397.441950001</v>
      </c>
      <c r="Y24" s="7">
        <v>1.199780282851802E-3</v>
      </c>
      <c r="AA24" s="7"/>
      <c r="AB24" s="4"/>
    </row>
    <row r="25" spans="1:28" x14ac:dyDescent="0.5">
      <c r="A25" s="1" t="s">
        <v>31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9897</v>
      </c>
      <c r="J25" s="4"/>
      <c r="K25" s="4">
        <v>410388615</v>
      </c>
      <c r="L25" s="4"/>
      <c r="M25" s="4">
        <v>0</v>
      </c>
      <c r="N25" s="4"/>
      <c r="O25" s="4">
        <v>0</v>
      </c>
      <c r="P25" s="4"/>
      <c r="Q25" s="4">
        <v>9897</v>
      </c>
      <c r="R25" s="4"/>
      <c r="S25" s="4">
        <v>55520</v>
      </c>
      <c r="T25" s="4"/>
      <c r="U25" s="4">
        <v>410388615</v>
      </c>
      <c r="V25" s="4"/>
      <c r="W25" s="4">
        <v>546244994.31840003</v>
      </c>
      <c r="Y25" s="7">
        <v>1.1375571975633594E-2</v>
      </c>
      <c r="AA25" s="7"/>
      <c r="AB25" s="4"/>
    </row>
    <row r="26" spans="1:28" x14ac:dyDescent="0.5">
      <c r="A26" s="1" t="s">
        <v>32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339</v>
      </c>
      <c r="J26" s="4"/>
      <c r="K26" s="4">
        <v>8482353</v>
      </c>
      <c r="L26" s="4"/>
      <c r="M26" s="4">
        <v>0</v>
      </c>
      <c r="N26" s="4"/>
      <c r="O26" s="4">
        <v>0</v>
      </c>
      <c r="P26" s="4"/>
      <c r="Q26" s="4">
        <v>339</v>
      </c>
      <c r="R26" s="4"/>
      <c r="S26" s="4">
        <v>26946</v>
      </c>
      <c r="T26" s="4"/>
      <c r="U26" s="4">
        <v>8482353</v>
      </c>
      <c r="V26" s="4"/>
      <c r="W26" s="4">
        <v>9080890.6523400005</v>
      </c>
      <c r="Y26" s="7">
        <v>1.8910987980301632E-4</v>
      </c>
      <c r="AA26" s="7"/>
      <c r="AB26" s="4"/>
    </row>
    <row r="27" spans="1:28" x14ac:dyDescent="0.5">
      <c r="A27" s="1" t="s">
        <v>33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231763</v>
      </c>
      <c r="J27" s="4"/>
      <c r="K27" s="4">
        <v>1257941683</v>
      </c>
      <c r="L27" s="4"/>
      <c r="M27" s="4">
        <v>0</v>
      </c>
      <c r="N27" s="4"/>
      <c r="O27" s="4">
        <v>0</v>
      </c>
      <c r="P27" s="4"/>
      <c r="Q27" s="4">
        <v>231763</v>
      </c>
      <c r="R27" s="4"/>
      <c r="S27" s="4">
        <v>5685</v>
      </c>
      <c r="T27" s="4"/>
      <c r="U27" s="4">
        <v>1257941683</v>
      </c>
      <c r="V27" s="4"/>
      <c r="W27" s="4">
        <v>1309812152.0620501</v>
      </c>
      <c r="Y27" s="7">
        <v>2.7276885949194481E-2</v>
      </c>
      <c r="AA27" s="7"/>
      <c r="AB27" s="4"/>
    </row>
    <row r="28" spans="1:28" ht="22.5" thickBot="1" x14ac:dyDescent="0.55000000000000004">
      <c r="C28" s="4"/>
      <c r="D28" s="4"/>
      <c r="E28" s="5">
        <f>SUM(E9:E27)</f>
        <v>17266281687</v>
      </c>
      <c r="F28" s="4"/>
      <c r="G28" s="5">
        <f>SUM(G9:G27)</f>
        <v>15236281905.188761</v>
      </c>
      <c r="H28" s="4"/>
      <c r="I28" s="4"/>
      <c r="J28" s="4"/>
      <c r="K28" s="5">
        <f>SUM(K9:K27)</f>
        <v>5480160121</v>
      </c>
      <c r="L28" s="4"/>
      <c r="M28" s="4"/>
      <c r="N28" s="4"/>
      <c r="O28" s="5">
        <f>SUM(O9:O27)</f>
        <v>3407551406</v>
      </c>
      <c r="P28" s="4"/>
      <c r="Q28" s="4"/>
      <c r="R28" s="4"/>
      <c r="S28" s="4"/>
      <c r="T28" s="4"/>
      <c r="U28" s="5">
        <f>SUM(U9:U27)</f>
        <v>19495391823</v>
      </c>
      <c r="V28" s="4"/>
      <c r="W28" s="5">
        <f>SUM(W9:W27)</f>
        <v>18953147142.091892</v>
      </c>
      <c r="Y28" s="9">
        <f>SUM(Y9:Y27)</f>
        <v>0.39469998209991458</v>
      </c>
    </row>
    <row r="29" spans="1:28" ht="22.5" thickTop="1" x14ac:dyDescent="0.5"/>
    <row r="30" spans="1:28" x14ac:dyDescent="0.5">
      <c r="G30" s="3"/>
      <c r="W30" s="3"/>
      <c r="Y30" s="3"/>
    </row>
    <row r="31" spans="1:28" x14ac:dyDescent="0.5">
      <c r="G31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16"/>
  <sheetViews>
    <sheetView rightToLeft="1" topLeftCell="D1" workbookViewId="0">
      <selection activeCell="AG18" sqref="AG18"/>
    </sheetView>
  </sheetViews>
  <sheetFormatPr defaultRowHeight="21.75" x14ac:dyDescent="0.5"/>
  <cols>
    <col min="1" max="1" width="35.57031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28515625" style="1" bestFit="1" customWidth="1"/>
    <col min="14" max="14" width="1" style="1" customWidth="1"/>
    <col min="15" max="15" width="6.140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6" style="1" bestFit="1" customWidth="1"/>
    <col min="22" max="22" width="1" style="1" customWidth="1"/>
    <col min="23" max="23" width="15.140625" style="1" bestFit="1" customWidth="1"/>
    <col min="24" max="24" width="1" style="1" customWidth="1"/>
    <col min="25" max="25" width="6" style="1" bestFit="1" customWidth="1"/>
    <col min="26" max="26" width="1" style="1" customWidth="1"/>
    <col min="27" max="27" width="11.5703125" style="1" bestFit="1" customWidth="1"/>
    <col min="28" max="28" width="1" style="1" customWidth="1"/>
    <col min="29" max="29" width="6.140625" style="1" bestFit="1" customWidth="1"/>
    <col min="30" max="30" width="1" style="1" customWidth="1"/>
    <col min="31" max="31" width="18.5703125" style="1" bestFit="1" customWidth="1"/>
    <col min="32" max="32" width="1" style="1" customWidth="1"/>
    <col min="33" max="33" width="15.14062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30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9" ht="22.5" x14ac:dyDescent="0.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9" ht="22.5" x14ac:dyDescent="0.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9" ht="22.5" x14ac:dyDescent="0.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9" ht="22.5" x14ac:dyDescent="0.5">
      <c r="A6" s="23" t="s">
        <v>35</v>
      </c>
      <c r="B6" s="23" t="s">
        <v>35</v>
      </c>
      <c r="C6" s="23" t="s">
        <v>35</v>
      </c>
      <c r="D6" s="23" t="s">
        <v>35</v>
      </c>
      <c r="E6" s="23" t="s">
        <v>35</v>
      </c>
      <c r="F6" s="23" t="s">
        <v>35</v>
      </c>
      <c r="G6" s="23" t="s">
        <v>35</v>
      </c>
      <c r="H6" s="23" t="s">
        <v>35</v>
      </c>
      <c r="I6" s="23" t="s">
        <v>35</v>
      </c>
      <c r="J6" s="23" t="s">
        <v>35</v>
      </c>
      <c r="K6" s="23" t="s">
        <v>35</v>
      </c>
      <c r="L6" s="23" t="s">
        <v>35</v>
      </c>
      <c r="M6" s="23" t="s">
        <v>35</v>
      </c>
      <c r="O6" s="23" t="s">
        <v>100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9" ht="22.5" x14ac:dyDescent="0.5">
      <c r="A7" s="22" t="s">
        <v>36</v>
      </c>
      <c r="C7" s="22" t="s">
        <v>37</v>
      </c>
      <c r="E7" s="22" t="s">
        <v>38</v>
      </c>
      <c r="G7" s="22" t="s">
        <v>39</v>
      </c>
      <c r="I7" s="22" t="s">
        <v>40</v>
      </c>
      <c r="K7" s="22" t="s">
        <v>41</v>
      </c>
      <c r="M7" s="22" t="s">
        <v>34</v>
      </c>
      <c r="O7" s="22" t="s">
        <v>7</v>
      </c>
      <c r="Q7" s="22" t="s">
        <v>8</v>
      </c>
      <c r="S7" s="22" t="s">
        <v>9</v>
      </c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2" t="s">
        <v>7</v>
      </c>
      <c r="AE7" s="22" t="s">
        <v>42</v>
      </c>
      <c r="AG7" s="22" t="s">
        <v>8</v>
      </c>
      <c r="AI7" s="22" t="s">
        <v>9</v>
      </c>
      <c r="AK7" s="22" t="s">
        <v>13</v>
      </c>
    </row>
    <row r="8" spans="1:39" ht="22.5" x14ac:dyDescent="0.5">
      <c r="A8" s="23" t="s">
        <v>36</v>
      </c>
      <c r="C8" s="23" t="s">
        <v>37</v>
      </c>
      <c r="E8" s="23" t="s">
        <v>38</v>
      </c>
      <c r="G8" s="23" t="s">
        <v>39</v>
      </c>
      <c r="I8" s="23" t="s">
        <v>40</v>
      </c>
      <c r="K8" s="23" t="s">
        <v>41</v>
      </c>
      <c r="M8" s="23" t="s">
        <v>34</v>
      </c>
      <c r="O8" s="23" t="s">
        <v>7</v>
      </c>
      <c r="Q8" s="23" t="s">
        <v>8</v>
      </c>
      <c r="S8" s="23" t="s">
        <v>9</v>
      </c>
      <c r="U8" s="23" t="s">
        <v>7</v>
      </c>
      <c r="W8" s="23" t="s">
        <v>8</v>
      </c>
      <c r="Y8" s="23" t="s">
        <v>7</v>
      </c>
      <c r="AA8" s="23" t="s">
        <v>14</v>
      </c>
      <c r="AC8" s="23" t="s">
        <v>7</v>
      </c>
      <c r="AE8" s="23" t="s">
        <v>42</v>
      </c>
      <c r="AG8" s="23" t="s">
        <v>8</v>
      </c>
      <c r="AI8" s="23" t="s">
        <v>9</v>
      </c>
      <c r="AK8" s="23" t="s">
        <v>13</v>
      </c>
    </row>
    <row r="9" spans="1:39" x14ac:dyDescent="0.5">
      <c r="A9" s="1" t="s">
        <v>43</v>
      </c>
      <c r="C9" s="1" t="s">
        <v>44</v>
      </c>
      <c r="E9" s="1" t="s">
        <v>44</v>
      </c>
      <c r="G9" s="1" t="s">
        <v>45</v>
      </c>
      <c r="I9" s="1" t="s">
        <v>46</v>
      </c>
      <c r="K9" s="3">
        <v>0</v>
      </c>
      <c r="M9" s="3">
        <v>0</v>
      </c>
      <c r="O9" s="3">
        <v>3856</v>
      </c>
      <c r="Q9" s="3">
        <v>3257966057</v>
      </c>
      <c r="S9" s="3">
        <v>3376885220</v>
      </c>
      <c r="U9" s="3">
        <v>0</v>
      </c>
      <c r="W9" s="3">
        <v>0</v>
      </c>
      <c r="Y9" s="3">
        <v>0</v>
      </c>
      <c r="AA9" s="3">
        <v>0</v>
      </c>
      <c r="AC9" s="3">
        <v>3856</v>
      </c>
      <c r="AE9" s="3">
        <v>888289</v>
      </c>
      <c r="AG9" s="3">
        <v>3257966057</v>
      </c>
      <c r="AI9" s="3">
        <v>3424621558</v>
      </c>
      <c r="AK9" s="7">
        <v>7.1317869138454462E-2</v>
      </c>
      <c r="AM9" s="7"/>
    </row>
    <row r="10" spans="1:39" x14ac:dyDescent="0.5">
      <c r="A10" s="1" t="s">
        <v>47</v>
      </c>
      <c r="C10" s="1" t="s">
        <v>44</v>
      </c>
      <c r="E10" s="1" t="s">
        <v>44</v>
      </c>
      <c r="G10" s="1" t="s">
        <v>48</v>
      </c>
      <c r="I10" s="1" t="s">
        <v>49</v>
      </c>
      <c r="K10" s="3">
        <v>0</v>
      </c>
      <c r="M10" s="3">
        <v>0</v>
      </c>
      <c r="O10" s="3">
        <v>361</v>
      </c>
      <c r="Q10" s="3">
        <v>339086689</v>
      </c>
      <c r="S10" s="3">
        <v>351735429</v>
      </c>
      <c r="U10" s="3">
        <v>0</v>
      </c>
      <c r="W10" s="3">
        <v>0</v>
      </c>
      <c r="Y10" s="3">
        <v>0</v>
      </c>
      <c r="AA10" s="3">
        <v>0</v>
      </c>
      <c r="AC10" s="3">
        <v>361</v>
      </c>
      <c r="AE10" s="3">
        <v>989998</v>
      </c>
      <c r="AG10" s="3">
        <v>339086689</v>
      </c>
      <c r="AI10" s="3">
        <v>357324501</v>
      </c>
      <c r="AK10" s="7">
        <v>7.4412957959547896E-3</v>
      </c>
      <c r="AM10" s="7"/>
    </row>
    <row r="11" spans="1:39" x14ac:dyDescent="0.5">
      <c r="A11" s="1" t="s">
        <v>50</v>
      </c>
      <c r="C11" s="1" t="s">
        <v>44</v>
      </c>
      <c r="E11" s="1" t="s">
        <v>44</v>
      </c>
      <c r="G11" s="1" t="s">
        <v>51</v>
      </c>
      <c r="I11" s="1" t="s">
        <v>52</v>
      </c>
      <c r="K11" s="3">
        <v>0</v>
      </c>
      <c r="M11" s="3">
        <v>0</v>
      </c>
      <c r="O11" s="3">
        <v>6549</v>
      </c>
      <c r="Q11" s="3">
        <v>5590910702</v>
      </c>
      <c r="S11" s="3">
        <v>5828352397</v>
      </c>
      <c r="U11" s="3">
        <v>0</v>
      </c>
      <c r="W11" s="3">
        <v>0</v>
      </c>
      <c r="Y11" s="3">
        <v>0</v>
      </c>
      <c r="AA11" s="3">
        <v>0</v>
      </c>
      <c r="AC11" s="3">
        <v>6549</v>
      </c>
      <c r="AE11" s="3">
        <v>926154</v>
      </c>
      <c r="AG11" s="3">
        <v>5590910702</v>
      </c>
      <c r="AI11" s="3">
        <v>6064283195</v>
      </c>
      <c r="AK11" s="7">
        <v>0.12628891922648422</v>
      </c>
      <c r="AM11" s="7"/>
    </row>
    <row r="12" spans="1:39" x14ac:dyDescent="0.5">
      <c r="A12" s="1" t="s">
        <v>53</v>
      </c>
      <c r="C12" s="1" t="s">
        <v>44</v>
      </c>
      <c r="E12" s="1" t="s">
        <v>44</v>
      </c>
      <c r="G12" s="1" t="s">
        <v>54</v>
      </c>
      <c r="I12" s="1" t="s">
        <v>55</v>
      </c>
      <c r="K12" s="3">
        <v>0</v>
      </c>
      <c r="M12" s="3">
        <v>0</v>
      </c>
      <c r="O12" s="3">
        <v>4033</v>
      </c>
      <c r="Q12" s="3">
        <v>3435210314</v>
      </c>
      <c r="S12" s="3">
        <v>3596985578</v>
      </c>
      <c r="U12" s="3">
        <v>0</v>
      </c>
      <c r="W12" s="3">
        <v>0</v>
      </c>
      <c r="Y12" s="3">
        <v>0</v>
      </c>
      <c r="AA12" s="3">
        <v>0</v>
      </c>
      <c r="AC12" s="3">
        <v>4033</v>
      </c>
      <c r="AE12" s="3">
        <v>907234</v>
      </c>
      <c r="AG12" s="3">
        <v>3435210314</v>
      </c>
      <c r="AI12" s="3">
        <v>3658211550</v>
      </c>
      <c r="AK12" s="7">
        <v>7.6182389261150202E-2</v>
      </c>
      <c r="AM12" s="7"/>
    </row>
    <row r="13" spans="1:39" x14ac:dyDescent="0.5">
      <c r="A13" s="1" t="s">
        <v>56</v>
      </c>
      <c r="C13" s="1" t="s">
        <v>44</v>
      </c>
      <c r="E13" s="1" t="s">
        <v>44</v>
      </c>
      <c r="G13" s="1" t="s">
        <v>57</v>
      </c>
      <c r="I13" s="1" t="s">
        <v>58</v>
      </c>
      <c r="K13" s="3">
        <v>0</v>
      </c>
      <c r="M13" s="3">
        <v>0</v>
      </c>
      <c r="O13" s="3">
        <v>1223</v>
      </c>
      <c r="Q13" s="3">
        <v>968546915</v>
      </c>
      <c r="S13" s="3">
        <v>1010303477</v>
      </c>
      <c r="U13" s="3">
        <v>0</v>
      </c>
      <c r="W13" s="3">
        <v>0</v>
      </c>
      <c r="Y13" s="3">
        <v>0</v>
      </c>
      <c r="AA13" s="3">
        <v>0</v>
      </c>
      <c r="AC13" s="3">
        <v>1223</v>
      </c>
      <c r="AE13" s="3">
        <v>858895</v>
      </c>
      <c r="AG13" s="3">
        <v>968546915</v>
      </c>
      <c r="AI13" s="3">
        <v>1050238194</v>
      </c>
      <c r="AK13" s="7">
        <v>2.1871248783366666E-2</v>
      </c>
      <c r="AM13" s="7"/>
    </row>
    <row r="14" spans="1:39" ht="22.5" thickBot="1" x14ac:dyDescent="0.55000000000000004">
      <c r="Q14" s="10">
        <f>SUM(Q9:Q13)</f>
        <v>13591720677</v>
      </c>
      <c r="S14" s="10">
        <f>SUM(S9:S13)</f>
        <v>14164262101</v>
      </c>
      <c r="W14" s="10">
        <f>SUM(W9:W13)</f>
        <v>0</v>
      </c>
      <c r="AA14" s="10">
        <f>SUM(AA9:AA13)</f>
        <v>0</v>
      </c>
      <c r="AG14" s="10">
        <f>SUM(AG9:AG13)</f>
        <v>13591720677</v>
      </c>
      <c r="AI14" s="10">
        <f>SUM(AI9:AI13)</f>
        <v>14554678998</v>
      </c>
      <c r="AK14" s="11">
        <f>SUM(AK9:AK13)</f>
        <v>0.30310172220541032</v>
      </c>
    </row>
    <row r="15" spans="1:39" ht="22.5" thickTop="1" x14ac:dyDescent="0.5"/>
    <row r="16" spans="1:39" x14ac:dyDescent="0.5">
      <c r="AK16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Q13" sqref="Q13"/>
    </sheetView>
  </sheetViews>
  <sheetFormatPr defaultRowHeight="21.75" x14ac:dyDescent="0.5"/>
  <cols>
    <col min="1" max="1" width="24.1406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customWidth="1"/>
    <col min="10" max="10" width="1" style="1" customWidth="1"/>
    <col min="11" max="11" width="15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1.42578125" style="1" customWidth="1"/>
    <col min="16" max="16" width="1" style="1" customWidth="1"/>
    <col min="17" max="17" width="15.42578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2.5" x14ac:dyDescent="0.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2.5" x14ac:dyDescent="0.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2.5" x14ac:dyDescent="0.5">
      <c r="A6" s="22" t="s">
        <v>60</v>
      </c>
      <c r="C6" s="23" t="s">
        <v>61</v>
      </c>
      <c r="D6" s="23" t="s">
        <v>61</v>
      </c>
      <c r="E6" s="23" t="s">
        <v>61</v>
      </c>
      <c r="F6" s="23" t="s">
        <v>61</v>
      </c>
      <c r="G6" s="23" t="s">
        <v>61</v>
      </c>
      <c r="H6" s="23" t="s">
        <v>61</v>
      </c>
      <c r="I6" s="23" t="s">
        <v>61</v>
      </c>
      <c r="K6" s="23" t="s">
        <v>100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19" ht="22.5" x14ac:dyDescent="0.5">
      <c r="A7" s="23" t="s">
        <v>60</v>
      </c>
      <c r="C7" s="23" t="s">
        <v>62</v>
      </c>
      <c r="E7" s="23" t="s">
        <v>63</v>
      </c>
      <c r="G7" s="23" t="s">
        <v>64</v>
      </c>
      <c r="I7" s="23" t="s">
        <v>41</v>
      </c>
      <c r="K7" s="23" t="s">
        <v>65</v>
      </c>
      <c r="M7" s="23" t="s">
        <v>66</v>
      </c>
      <c r="O7" s="23" t="s">
        <v>67</v>
      </c>
      <c r="P7" s="12"/>
      <c r="Q7" s="23" t="s">
        <v>65</v>
      </c>
      <c r="S7" s="23" t="s">
        <v>59</v>
      </c>
    </row>
    <row r="8" spans="1:19" x14ac:dyDescent="0.5">
      <c r="A8" s="1" t="s">
        <v>68</v>
      </c>
      <c r="C8" s="13">
        <v>8874399573</v>
      </c>
      <c r="E8" s="1" t="s">
        <v>70</v>
      </c>
      <c r="G8" s="1" t="s">
        <v>71</v>
      </c>
      <c r="I8" s="1">
        <v>8</v>
      </c>
      <c r="K8" s="3">
        <v>13841940249</v>
      </c>
      <c r="M8" s="3">
        <v>90176984</v>
      </c>
      <c r="O8" s="3">
        <v>0</v>
      </c>
      <c r="Q8" s="3">
        <v>13932117233</v>
      </c>
      <c r="S8" s="7">
        <v>0.29013685069043776</v>
      </c>
    </row>
    <row r="9" spans="1:19" ht="22.5" thickBot="1" x14ac:dyDescent="0.55000000000000004">
      <c r="K9" s="10">
        <f>SUM(K8)</f>
        <v>13841940249</v>
      </c>
      <c r="M9" s="10">
        <f>SUM(M8)</f>
        <v>90176984</v>
      </c>
      <c r="O9" s="10">
        <f>SUM(O8)</f>
        <v>0</v>
      </c>
      <c r="Q9" s="10">
        <f>SUM(Q8)</f>
        <v>13932117233</v>
      </c>
      <c r="S9" s="9">
        <f>SUM(S8)</f>
        <v>0.29013685069043776</v>
      </c>
    </row>
    <row r="10" spans="1:19" ht="22.5" thickTop="1" x14ac:dyDescent="0.5"/>
    <row r="11" spans="1:19" x14ac:dyDescent="0.5">
      <c r="Q11" s="3"/>
    </row>
    <row r="12" spans="1:19" x14ac:dyDescent="0.5">
      <c r="Q12" s="3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7"/>
  <sheetViews>
    <sheetView rightToLeft="1" workbookViewId="0">
      <selection activeCell="G23" sqref="G23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2.5" x14ac:dyDescent="0.5">
      <c r="A2" s="21" t="s">
        <v>0</v>
      </c>
      <c r="B2" s="21"/>
      <c r="C2" s="21"/>
      <c r="D2" s="21"/>
      <c r="E2" s="21"/>
      <c r="F2" s="21"/>
      <c r="G2" s="21"/>
    </row>
    <row r="3" spans="1:9" ht="22.5" x14ac:dyDescent="0.5">
      <c r="A3" s="21" t="s">
        <v>72</v>
      </c>
      <c r="B3" s="21"/>
      <c r="C3" s="21"/>
      <c r="D3" s="21"/>
      <c r="E3" s="21"/>
      <c r="F3" s="21"/>
      <c r="G3" s="21"/>
    </row>
    <row r="4" spans="1:9" ht="22.5" x14ac:dyDescent="0.5">
      <c r="A4" s="21" t="s">
        <v>2</v>
      </c>
      <c r="B4" s="21"/>
      <c r="C4" s="21"/>
      <c r="D4" s="21"/>
      <c r="E4" s="21"/>
      <c r="F4" s="21"/>
      <c r="G4" s="21"/>
    </row>
    <row r="6" spans="1:9" ht="22.5" x14ac:dyDescent="0.5">
      <c r="A6" s="23" t="s">
        <v>76</v>
      </c>
      <c r="C6" s="23" t="s">
        <v>65</v>
      </c>
      <c r="E6" s="23" t="s">
        <v>89</v>
      </c>
      <c r="G6" s="23" t="s">
        <v>13</v>
      </c>
    </row>
    <row r="7" spans="1:9" x14ac:dyDescent="0.5">
      <c r="A7" s="1" t="s">
        <v>97</v>
      </c>
      <c r="C7" s="3">
        <v>1644256526</v>
      </c>
      <c r="E7" s="7">
        <f>C7/$C$11</f>
        <v>0.7710997482257349</v>
      </c>
      <c r="G7" s="7">
        <v>3.4241702262658519E-2</v>
      </c>
      <c r="I7" s="7"/>
    </row>
    <row r="8" spans="1:9" x14ac:dyDescent="0.5">
      <c r="A8" s="1" t="s">
        <v>98</v>
      </c>
      <c r="C8" s="3">
        <v>390416897</v>
      </c>
      <c r="E8" s="7">
        <f t="shared" ref="E8:E10" si="0">C8/$C$11</f>
        <v>0.18309209434135015</v>
      </c>
      <c r="G8" s="7">
        <v>8.1304461524059173E-3</v>
      </c>
      <c r="I8" s="7"/>
    </row>
    <row r="9" spans="1:9" x14ac:dyDescent="0.5">
      <c r="A9" s="1" t="s">
        <v>99</v>
      </c>
      <c r="C9" s="3">
        <v>90176984</v>
      </c>
      <c r="E9" s="7">
        <f t="shared" si="0"/>
        <v>4.2289903405349855E-2</v>
      </c>
      <c r="G9" s="7">
        <v>1.8779389883793116E-3</v>
      </c>
      <c r="I9" s="7"/>
    </row>
    <row r="10" spans="1:9" x14ac:dyDescent="0.5">
      <c r="A10" s="1" t="s">
        <v>96</v>
      </c>
      <c r="C10" s="3">
        <v>7502158</v>
      </c>
      <c r="E10" s="7">
        <f t="shared" si="0"/>
        <v>3.5182540275650897E-3</v>
      </c>
      <c r="G10" s="7">
        <v>1.5623271460466851E-4</v>
      </c>
      <c r="I10" s="7"/>
    </row>
    <row r="11" spans="1:9" ht="22.5" thickBot="1" x14ac:dyDescent="0.55000000000000004">
      <c r="C11" s="10">
        <f>SUM(C7:C10)</f>
        <v>2132352565</v>
      </c>
      <c r="E11" s="8">
        <f>SUM(E7:E10)</f>
        <v>1</v>
      </c>
      <c r="G11" s="9">
        <f>SUM(G7:G10)</f>
        <v>4.4406320118048417E-2</v>
      </c>
    </row>
    <row r="12" spans="1:9" ht="22.5" thickTop="1" x14ac:dyDescent="0.5"/>
    <row r="13" spans="1:9" x14ac:dyDescent="0.5">
      <c r="G13" s="3"/>
    </row>
    <row r="14" spans="1:9" x14ac:dyDescent="0.5">
      <c r="G14" s="3"/>
    </row>
    <row r="15" spans="1:9" x14ac:dyDescent="0.5">
      <c r="G15" s="3"/>
    </row>
    <row r="16" spans="1:9" x14ac:dyDescent="0.5">
      <c r="G16" s="3"/>
    </row>
    <row r="17" spans="7:7" x14ac:dyDescent="0.5">
      <c r="G17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M18" sqref="M18"/>
    </sheetView>
  </sheetViews>
  <sheetFormatPr defaultRowHeight="21.75" x14ac:dyDescent="0.5"/>
  <cols>
    <col min="1" max="1" width="2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customWidth="1"/>
    <col min="8" max="8" width="1" style="1" customWidth="1"/>
    <col min="9" max="9" width="15" style="1" customWidth="1"/>
    <col min="10" max="10" width="1" style="1" customWidth="1"/>
    <col min="11" max="11" width="15" style="1" customWidth="1"/>
    <col min="12" max="12" width="1" style="1" customWidth="1"/>
    <col min="13" max="13" width="15" style="1" customWidth="1"/>
    <col min="14" max="14" width="1" style="1" customWidth="1"/>
    <col min="15" max="15" width="15" style="1" customWidth="1"/>
    <col min="16" max="16" width="1" style="1" customWidth="1"/>
    <col min="17" max="17" width="15" style="1" customWidth="1"/>
    <col min="18" max="18" width="1" style="1" customWidth="1"/>
    <col min="19" max="19" width="1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2.5" x14ac:dyDescent="0.5">
      <c r="A3" s="21" t="s">
        <v>72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2.5" x14ac:dyDescent="0.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2.5" x14ac:dyDescent="0.5">
      <c r="A6" s="23" t="s">
        <v>73</v>
      </c>
      <c r="B6" s="23" t="s">
        <v>73</v>
      </c>
      <c r="C6" s="23" t="s">
        <v>73</v>
      </c>
      <c r="D6" s="23" t="s">
        <v>73</v>
      </c>
      <c r="E6" s="23" t="s">
        <v>73</v>
      </c>
      <c r="F6" s="23" t="s">
        <v>73</v>
      </c>
      <c r="G6" s="23" t="s">
        <v>73</v>
      </c>
      <c r="I6" s="23" t="s">
        <v>74</v>
      </c>
      <c r="J6" s="23" t="s">
        <v>74</v>
      </c>
      <c r="K6" s="23" t="s">
        <v>74</v>
      </c>
      <c r="L6" s="23" t="s">
        <v>74</v>
      </c>
      <c r="M6" s="23" t="s">
        <v>74</v>
      </c>
      <c r="O6" s="23" t="s">
        <v>75</v>
      </c>
      <c r="P6" s="23" t="s">
        <v>75</v>
      </c>
      <c r="Q6" s="23" t="s">
        <v>75</v>
      </c>
      <c r="R6" s="23" t="s">
        <v>75</v>
      </c>
      <c r="S6" s="23" t="s">
        <v>75</v>
      </c>
    </row>
    <row r="7" spans="1:19" ht="22.5" x14ac:dyDescent="0.5">
      <c r="A7" s="23" t="s">
        <v>76</v>
      </c>
      <c r="C7" s="23" t="s">
        <v>77</v>
      </c>
      <c r="E7" s="23" t="s">
        <v>40</v>
      </c>
      <c r="G7" s="23" t="s">
        <v>41</v>
      </c>
      <c r="I7" s="23" t="s">
        <v>78</v>
      </c>
      <c r="K7" s="23" t="s">
        <v>79</v>
      </c>
      <c r="M7" s="23" t="s">
        <v>80</v>
      </c>
      <c r="O7" s="23" t="s">
        <v>78</v>
      </c>
      <c r="Q7" s="23" t="s">
        <v>79</v>
      </c>
      <c r="S7" s="23" t="s">
        <v>80</v>
      </c>
    </row>
    <row r="8" spans="1:19" x14ac:dyDescent="0.5">
      <c r="A8" s="1" t="s">
        <v>68</v>
      </c>
      <c r="C8" s="3">
        <v>17</v>
      </c>
      <c r="E8" s="1" t="s">
        <v>81</v>
      </c>
      <c r="G8" s="1">
        <v>0</v>
      </c>
      <c r="I8" s="3">
        <v>90176984</v>
      </c>
      <c r="K8" s="3">
        <v>0</v>
      </c>
      <c r="M8" s="3">
        <v>90176984</v>
      </c>
      <c r="O8" s="3">
        <v>90176984</v>
      </c>
      <c r="Q8" s="3">
        <v>0</v>
      </c>
      <c r="S8" s="3">
        <v>90176984</v>
      </c>
    </row>
    <row r="9" spans="1:19" ht="22.5" thickBot="1" x14ac:dyDescent="0.55000000000000004">
      <c r="I9" s="10">
        <f>SUM(I8)</f>
        <v>90176984</v>
      </c>
      <c r="K9" s="10">
        <f>SUM(K8)</f>
        <v>0</v>
      </c>
      <c r="M9" s="10">
        <f>SUM(M8)</f>
        <v>90176984</v>
      </c>
      <c r="O9" s="10">
        <f>SUM(O8)</f>
        <v>90176984</v>
      </c>
      <c r="Q9" s="10">
        <f>SUM(Q8)</f>
        <v>0</v>
      </c>
      <c r="S9" s="10">
        <f>SUM(S8)</f>
        <v>90176984</v>
      </c>
    </row>
    <row r="10" spans="1:19" ht="22.5" thickTop="1" x14ac:dyDescent="0.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34"/>
  <sheetViews>
    <sheetView rightToLeft="1" topLeftCell="A10" workbookViewId="0">
      <selection activeCell="I25" sqref="I25:I29"/>
    </sheetView>
  </sheetViews>
  <sheetFormatPr defaultRowHeight="21.75" x14ac:dyDescent="0.5"/>
  <cols>
    <col min="1" max="1" width="29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30.285156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30.28515625" style="1" bestFit="1" customWidth="1"/>
    <col min="18" max="18" width="1" style="1" customWidth="1"/>
    <col min="19" max="19" width="13.7109375" style="1" bestFit="1" customWidth="1"/>
    <col min="20" max="16384" width="9.140625" style="1"/>
  </cols>
  <sheetData>
    <row r="2" spans="1:20" ht="22.5" x14ac:dyDescent="0.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0" ht="22.5" x14ac:dyDescent="0.5">
      <c r="A3" s="21" t="s">
        <v>72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0" ht="22.5" x14ac:dyDescent="0.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20" ht="22.5" x14ac:dyDescent="0.5">
      <c r="A6" s="22" t="s">
        <v>3</v>
      </c>
      <c r="C6" s="23" t="s">
        <v>74</v>
      </c>
      <c r="D6" s="23" t="s">
        <v>74</v>
      </c>
      <c r="E6" s="23" t="s">
        <v>74</v>
      </c>
      <c r="F6" s="23" t="s">
        <v>74</v>
      </c>
      <c r="G6" s="23" t="s">
        <v>74</v>
      </c>
      <c r="H6" s="23" t="s">
        <v>74</v>
      </c>
      <c r="I6" s="23" t="s">
        <v>74</v>
      </c>
      <c r="K6" s="23" t="s">
        <v>75</v>
      </c>
      <c r="L6" s="23" t="s">
        <v>75</v>
      </c>
      <c r="M6" s="23" t="s">
        <v>75</v>
      </c>
      <c r="N6" s="23" t="s">
        <v>75</v>
      </c>
      <c r="O6" s="23" t="s">
        <v>75</v>
      </c>
      <c r="P6" s="23" t="s">
        <v>75</v>
      </c>
      <c r="Q6" s="23" t="s">
        <v>75</v>
      </c>
    </row>
    <row r="7" spans="1:20" ht="22.5" x14ac:dyDescent="0.5">
      <c r="A7" s="23" t="s">
        <v>3</v>
      </c>
      <c r="C7" s="23" t="s">
        <v>7</v>
      </c>
      <c r="E7" s="23" t="s">
        <v>82</v>
      </c>
      <c r="G7" s="23" t="s">
        <v>83</v>
      </c>
      <c r="I7" s="23" t="s">
        <v>84</v>
      </c>
      <c r="K7" s="23" t="s">
        <v>7</v>
      </c>
      <c r="M7" s="23" t="s">
        <v>82</v>
      </c>
      <c r="O7" s="23" t="s">
        <v>83</v>
      </c>
      <c r="Q7" s="23" t="s">
        <v>84</v>
      </c>
    </row>
    <row r="8" spans="1:20" x14ac:dyDescent="0.5">
      <c r="A8" s="1" t="s">
        <v>18</v>
      </c>
      <c r="C8" s="4">
        <v>123833</v>
      </c>
      <c r="D8" s="4"/>
      <c r="E8" s="4">
        <v>612440527</v>
      </c>
      <c r="F8" s="4"/>
      <c r="G8" s="4">
        <v>591570262</v>
      </c>
      <c r="H8" s="4"/>
      <c r="I8" s="4">
        <v>20870265</v>
      </c>
      <c r="J8" s="4"/>
      <c r="K8" s="4">
        <v>123833</v>
      </c>
      <c r="L8" s="4"/>
      <c r="M8" s="4">
        <v>612440527</v>
      </c>
      <c r="N8" s="4"/>
      <c r="O8" s="4">
        <v>591570262</v>
      </c>
      <c r="P8" s="4"/>
      <c r="Q8" s="4">
        <v>20870265</v>
      </c>
      <c r="S8" s="4"/>
      <c r="T8" s="4"/>
    </row>
    <row r="9" spans="1:20" x14ac:dyDescent="0.5">
      <c r="A9" s="1" t="s">
        <v>33</v>
      </c>
      <c r="C9" s="4">
        <v>231763</v>
      </c>
      <c r="D9" s="4"/>
      <c r="E9" s="4">
        <v>1309812152</v>
      </c>
      <c r="F9" s="4"/>
      <c r="G9" s="4">
        <v>1257941683</v>
      </c>
      <c r="H9" s="4"/>
      <c r="I9" s="4">
        <v>51870469</v>
      </c>
      <c r="J9" s="4"/>
      <c r="K9" s="4">
        <v>231763</v>
      </c>
      <c r="L9" s="4"/>
      <c r="M9" s="4">
        <v>1309812152</v>
      </c>
      <c r="N9" s="4"/>
      <c r="O9" s="4">
        <v>1257941683</v>
      </c>
      <c r="P9" s="4"/>
      <c r="Q9" s="4">
        <v>51870469</v>
      </c>
      <c r="S9" s="4"/>
      <c r="T9" s="4"/>
    </row>
    <row r="10" spans="1:20" x14ac:dyDescent="0.5">
      <c r="A10" s="1" t="s">
        <v>23</v>
      </c>
      <c r="C10" s="4">
        <v>23745</v>
      </c>
      <c r="D10" s="4"/>
      <c r="E10" s="4">
        <v>1937510051</v>
      </c>
      <c r="F10" s="4"/>
      <c r="G10" s="4">
        <v>1711136739</v>
      </c>
      <c r="H10" s="4"/>
      <c r="I10" s="4">
        <v>226373312</v>
      </c>
      <c r="J10" s="4"/>
      <c r="K10" s="4">
        <v>23745</v>
      </c>
      <c r="L10" s="4"/>
      <c r="M10" s="4">
        <v>1937510051</v>
      </c>
      <c r="N10" s="4"/>
      <c r="O10" s="4">
        <v>1711136739</v>
      </c>
      <c r="P10" s="4"/>
      <c r="Q10" s="4">
        <v>226373312</v>
      </c>
      <c r="S10" s="4"/>
      <c r="T10" s="4"/>
    </row>
    <row r="11" spans="1:20" x14ac:dyDescent="0.5">
      <c r="A11" s="1" t="s">
        <v>16</v>
      </c>
      <c r="C11" s="4">
        <v>109783</v>
      </c>
      <c r="D11" s="4"/>
      <c r="E11" s="4">
        <v>734487824</v>
      </c>
      <c r="F11" s="4"/>
      <c r="G11" s="4">
        <v>708295094</v>
      </c>
      <c r="H11" s="4"/>
      <c r="I11" s="4">
        <v>26192730</v>
      </c>
      <c r="J11" s="4"/>
      <c r="K11" s="4">
        <v>109783</v>
      </c>
      <c r="L11" s="4"/>
      <c r="M11" s="4">
        <v>734487824</v>
      </c>
      <c r="N11" s="4"/>
      <c r="O11" s="4">
        <v>708295094</v>
      </c>
      <c r="P11" s="4"/>
      <c r="Q11" s="4">
        <v>26192730</v>
      </c>
      <c r="S11" s="4"/>
      <c r="T11" s="4"/>
    </row>
    <row r="12" spans="1:20" x14ac:dyDescent="0.5">
      <c r="A12" s="1" t="s">
        <v>29</v>
      </c>
      <c r="C12" s="4">
        <v>74646</v>
      </c>
      <c r="D12" s="4"/>
      <c r="E12" s="4">
        <v>594021713</v>
      </c>
      <c r="F12" s="4"/>
      <c r="G12" s="4">
        <v>598323432</v>
      </c>
      <c r="H12" s="4"/>
      <c r="I12" s="4">
        <v>-4301719</v>
      </c>
      <c r="J12" s="4"/>
      <c r="K12" s="4">
        <v>74646</v>
      </c>
      <c r="L12" s="4"/>
      <c r="M12" s="4">
        <v>594021713</v>
      </c>
      <c r="N12" s="4"/>
      <c r="O12" s="4">
        <v>598323432</v>
      </c>
      <c r="P12" s="4"/>
      <c r="Q12" s="4">
        <v>-4301719</v>
      </c>
      <c r="S12" s="4"/>
      <c r="T12" s="4"/>
    </row>
    <row r="13" spans="1:20" x14ac:dyDescent="0.5">
      <c r="A13" s="1" t="s">
        <v>19</v>
      </c>
      <c r="C13" s="4">
        <v>87086</v>
      </c>
      <c r="D13" s="4"/>
      <c r="E13" s="4">
        <v>1443172968</v>
      </c>
      <c r="F13" s="4"/>
      <c r="G13" s="4">
        <v>1583421330</v>
      </c>
      <c r="H13" s="4"/>
      <c r="I13" s="4">
        <v>-140248362</v>
      </c>
      <c r="J13" s="4"/>
      <c r="K13" s="4">
        <v>87086</v>
      </c>
      <c r="L13" s="4"/>
      <c r="M13" s="4">
        <v>1443172968</v>
      </c>
      <c r="N13" s="4"/>
      <c r="O13" s="4">
        <v>1583421330</v>
      </c>
      <c r="P13" s="4"/>
      <c r="Q13" s="4">
        <v>-140248362</v>
      </c>
      <c r="S13" s="4"/>
      <c r="T13" s="4"/>
    </row>
    <row r="14" spans="1:20" x14ac:dyDescent="0.5">
      <c r="A14" s="1" t="s">
        <v>30</v>
      </c>
      <c r="C14" s="4">
        <v>3277</v>
      </c>
      <c r="D14" s="4"/>
      <c r="E14" s="4">
        <v>57612397</v>
      </c>
      <c r="F14" s="4"/>
      <c r="G14" s="4">
        <v>47505263</v>
      </c>
      <c r="H14" s="4"/>
      <c r="I14" s="4">
        <v>10107134</v>
      </c>
      <c r="J14" s="4"/>
      <c r="K14" s="4">
        <v>3277</v>
      </c>
      <c r="L14" s="4"/>
      <c r="M14" s="4">
        <v>57612397</v>
      </c>
      <c r="N14" s="4"/>
      <c r="O14" s="4">
        <v>47505263</v>
      </c>
      <c r="P14" s="4"/>
      <c r="Q14" s="4">
        <v>10107134</v>
      </c>
      <c r="S14" s="4"/>
      <c r="T14" s="4"/>
    </row>
    <row r="15" spans="1:20" x14ac:dyDescent="0.5">
      <c r="A15" s="1" t="s">
        <v>32</v>
      </c>
      <c r="C15" s="4">
        <v>339</v>
      </c>
      <c r="D15" s="4"/>
      <c r="E15" s="4">
        <v>9080890</v>
      </c>
      <c r="F15" s="4"/>
      <c r="G15" s="4">
        <v>8482353</v>
      </c>
      <c r="H15" s="4"/>
      <c r="I15" s="4">
        <v>598537</v>
      </c>
      <c r="J15" s="4"/>
      <c r="K15" s="4">
        <v>339</v>
      </c>
      <c r="L15" s="4"/>
      <c r="M15" s="4">
        <v>9080890</v>
      </c>
      <c r="N15" s="4"/>
      <c r="O15" s="4">
        <v>8482353</v>
      </c>
      <c r="P15" s="4"/>
      <c r="Q15" s="4">
        <v>598537</v>
      </c>
      <c r="S15" s="4"/>
      <c r="T15" s="4"/>
    </row>
    <row r="16" spans="1:20" x14ac:dyDescent="0.5">
      <c r="A16" s="1" t="s">
        <v>31</v>
      </c>
      <c r="C16" s="4">
        <v>9897</v>
      </c>
      <c r="D16" s="4"/>
      <c r="E16" s="4">
        <v>546244994</v>
      </c>
      <c r="F16" s="4"/>
      <c r="G16" s="4">
        <v>410388615</v>
      </c>
      <c r="H16" s="4"/>
      <c r="I16" s="4">
        <v>135856379</v>
      </c>
      <c r="J16" s="4"/>
      <c r="K16" s="4">
        <v>9897</v>
      </c>
      <c r="L16" s="4"/>
      <c r="M16" s="4">
        <v>546244994</v>
      </c>
      <c r="N16" s="4"/>
      <c r="O16" s="4">
        <v>410388615</v>
      </c>
      <c r="P16" s="4"/>
      <c r="Q16" s="4">
        <v>135856379</v>
      </c>
      <c r="S16" s="4"/>
      <c r="T16" s="4"/>
    </row>
    <row r="17" spans="1:20" x14ac:dyDescent="0.5">
      <c r="A17" s="1" t="s">
        <v>28</v>
      </c>
      <c r="C17" s="4">
        <v>15517</v>
      </c>
      <c r="D17" s="4"/>
      <c r="E17" s="4">
        <v>904403213</v>
      </c>
      <c r="F17" s="4"/>
      <c r="G17" s="4">
        <v>878713919</v>
      </c>
      <c r="H17" s="4"/>
      <c r="I17" s="4">
        <v>25689294</v>
      </c>
      <c r="J17" s="4"/>
      <c r="K17" s="4">
        <v>15517</v>
      </c>
      <c r="L17" s="4"/>
      <c r="M17" s="4">
        <v>904403213</v>
      </c>
      <c r="N17" s="4"/>
      <c r="O17" s="4">
        <v>878713919</v>
      </c>
      <c r="P17" s="4"/>
      <c r="Q17" s="4">
        <v>25689294</v>
      </c>
      <c r="S17" s="4"/>
      <c r="T17" s="4"/>
    </row>
    <row r="18" spans="1:20" x14ac:dyDescent="0.5">
      <c r="A18" s="1" t="s">
        <v>25</v>
      </c>
      <c r="C18" s="4">
        <v>55101</v>
      </c>
      <c r="D18" s="4"/>
      <c r="E18" s="4">
        <v>3412573153</v>
      </c>
      <c r="F18" s="4"/>
      <c r="G18" s="4">
        <v>3177582161</v>
      </c>
      <c r="H18" s="4"/>
      <c r="I18" s="4">
        <v>234990992</v>
      </c>
      <c r="J18" s="4"/>
      <c r="K18" s="4">
        <v>55101</v>
      </c>
      <c r="L18" s="4"/>
      <c r="M18" s="4">
        <v>3412573153</v>
      </c>
      <c r="N18" s="4"/>
      <c r="O18" s="4">
        <v>3177582161</v>
      </c>
      <c r="P18" s="4"/>
      <c r="Q18" s="4">
        <v>234990992</v>
      </c>
      <c r="S18" s="4"/>
      <c r="T18" s="4"/>
    </row>
    <row r="19" spans="1:20" x14ac:dyDescent="0.5">
      <c r="A19" s="1" t="s">
        <v>22</v>
      </c>
      <c r="C19" s="4">
        <v>67822</v>
      </c>
      <c r="D19" s="4"/>
      <c r="E19" s="4">
        <v>1193378753</v>
      </c>
      <c r="F19" s="4"/>
      <c r="G19" s="4">
        <v>838736253</v>
      </c>
      <c r="H19" s="4"/>
      <c r="I19" s="4">
        <v>354642500</v>
      </c>
      <c r="J19" s="4"/>
      <c r="K19" s="4">
        <v>67822</v>
      </c>
      <c r="L19" s="4"/>
      <c r="M19" s="4">
        <v>1193378753</v>
      </c>
      <c r="N19" s="4"/>
      <c r="O19" s="4">
        <v>838736253</v>
      </c>
      <c r="P19" s="4"/>
      <c r="Q19" s="4">
        <v>354642500</v>
      </c>
      <c r="S19" s="4"/>
      <c r="T19" s="4"/>
    </row>
    <row r="20" spans="1:20" x14ac:dyDescent="0.5">
      <c r="A20" s="1" t="s">
        <v>20</v>
      </c>
      <c r="C20" s="4">
        <v>42447</v>
      </c>
      <c r="D20" s="4"/>
      <c r="E20" s="4">
        <v>931709476</v>
      </c>
      <c r="F20" s="4"/>
      <c r="G20" s="4">
        <v>812713972</v>
      </c>
      <c r="H20" s="4"/>
      <c r="I20" s="4">
        <v>118995504</v>
      </c>
      <c r="J20" s="4"/>
      <c r="K20" s="4">
        <v>42447</v>
      </c>
      <c r="L20" s="4"/>
      <c r="M20" s="4">
        <v>931709476</v>
      </c>
      <c r="N20" s="4"/>
      <c r="O20" s="4">
        <v>812713972</v>
      </c>
      <c r="P20" s="4"/>
      <c r="Q20" s="4">
        <v>118995504</v>
      </c>
      <c r="S20" s="4"/>
      <c r="T20" s="4"/>
    </row>
    <row r="21" spans="1:20" x14ac:dyDescent="0.5">
      <c r="A21" s="1" t="s">
        <v>26</v>
      </c>
      <c r="C21" s="4">
        <v>37331</v>
      </c>
      <c r="D21" s="4"/>
      <c r="E21" s="4">
        <v>984186914</v>
      </c>
      <c r="F21" s="4"/>
      <c r="G21" s="4">
        <v>1020759186</v>
      </c>
      <c r="H21" s="4"/>
      <c r="I21" s="4">
        <v>-36572272</v>
      </c>
      <c r="J21" s="4"/>
      <c r="K21" s="4">
        <v>37331</v>
      </c>
      <c r="L21" s="4"/>
      <c r="M21" s="4">
        <v>984186914</v>
      </c>
      <c r="N21" s="4"/>
      <c r="O21" s="4">
        <v>1020759186</v>
      </c>
      <c r="P21" s="4"/>
      <c r="Q21" s="4">
        <v>-36572272</v>
      </c>
      <c r="S21" s="4"/>
      <c r="T21" s="4"/>
    </row>
    <row r="22" spans="1:20" x14ac:dyDescent="0.5">
      <c r="A22" s="1" t="s">
        <v>27</v>
      </c>
      <c r="C22" s="4">
        <v>119692</v>
      </c>
      <c r="D22" s="4"/>
      <c r="E22" s="4">
        <v>1726501575</v>
      </c>
      <c r="F22" s="4"/>
      <c r="G22" s="4">
        <v>1754231394</v>
      </c>
      <c r="H22" s="4"/>
      <c r="I22" s="4">
        <v>-27729819</v>
      </c>
      <c r="J22" s="4"/>
      <c r="K22" s="4">
        <v>119692</v>
      </c>
      <c r="L22" s="4"/>
      <c r="M22" s="4">
        <v>1726501575</v>
      </c>
      <c r="N22" s="4"/>
      <c r="O22" s="4">
        <v>1754231394</v>
      </c>
      <c r="P22" s="4"/>
      <c r="Q22" s="4">
        <v>-27729819</v>
      </c>
      <c r="S22" s="4"/>
      <c r="T22" s="4"/>
    </row>
    <row r="23" spans="1:20" x14ac:dyDescent="0.5">
      <c r="A23" s="1" t="s">
        <v>24</v>
      </c>
      <c r="C23" s="4">
        <v>83770</v>
      </c>
      <c r="D23" s="4"/>
      <c r="E23" s="4">
        <v>1363237855</v>
      </c>
      <c r="F23" s="4"/>
      <c r="G23" s="4">
        <v>1289345718</v>
      </c>
      <c r="H23" s="4"/>
      <c r="I23" s="4">
        <v>73892137</v>
      </c>
      <c r="J23" s="4"/>
      <c r="K23" s="4">
        <v>83770</v>
      </c>
      <c r="L23" s="4"/>
      <c r="M23" s="4">
        <v>1363237855</v>
      </c>
      <c r="N23" s="4"/>
      <c r="O23" s="4">
        <v>1289345718</v>
      </c>
      <c r="P23" s="4"/>
      <c r="Q23" s="4">
        <v>73892137</v>
      </c>
      <c r="S23" s="4"/>
      <c r="T23" s="4"/>
    </row>
    <row r="24" spans="1:20" x14ac:dyDescent="0.5">
      <c r="A24" s="1" t="s">
        <v>15</v>
      </c>
      <c r="C24" s="4">
        <v>245366</v>
      </c>
      <c r="D24" s="4"/>
      <c r="E24" s="4">
        <v>1192772684</v>
      </c>
      <c r="F24" s="4"/>
      <c r="G24" s="4">
        <v>1290341001</v>
      </c>
      <c r="H24" s="4"/>
      <c r="I24" s="4">
        <v>-97568317</v>
      </c>
      <c r="J24" s="4"/>
      <c r="K24" s="4">
        <v>245366</v>
      </c>
      <c r="L24" s="4"/>
      <c r="M24" s="4">
        <v>1192772684</v>
      </c>
      <c r="N24" s="4"/>
      <c r="O24" s="4">
        <v>1290341001</v>
      </c>
      <c r="P24" s="4"/>
      <c r="Q24" s="4">
        <v>-97568317</v>
      </c>
      <c r="S24" s="4"/>
      <c r="T24" s="4"/>
    </row>
    <row r="25" spans="1:20" x14ac:dyDescent="0.5">
      <c r="A25" s="1" t="s">
        <v>47</v>
      </c>
      <c r="C25" s="4">
        <v>361</v>
      </c>
      <c r="D25" s="4"/>
      <c r="E25" s="4">
        <v>357324501</v>
      </c>
      <c r="F25" s="4"/>
      <c r="G25" s="4">
        <v>351735429</v>
      </c>
      <c r="H25" s="4"/>
      <c r="I25" s="4">
        <v>5589072</v>
      </c>
      <c r="J25" s="4"/>
      <c r="K25" s="4">
        <v>361</v>
      </c>
      <c r="L25" s="4"/>
      <c r="M25" s="4">
        <v>357324501</v>
      </c>
      <c r="N25" s="4"/>
      <c r="O25" s="4">
        <v>351735429</v>
      </c>
      <c r="P25" s="4"/>
      <c r="Q25" s="4">
        <v>5589072</v>
      </c>
      <c r="S25" s="4"/>
      <c r="T25" s="4"/>
    </row>
    <row r="26" spans="1:20" x14ac:dyDescent="0.5">
      <c r="A26" s="1" t="s">
        <v>43</v>
      </c>
      <c r="C26" s="4">
        <v>3856</v>
      </c>
      <c r="D26" s="4"/>
      <c r="E26" s="4">
        <v>3424621558</v>
      </c>
      <c r="F26" s="4"/>
      <c r="G26" s="4">
        <v>3376885220</v>
      </c>
      <c r="H26" s="4"/>
      <c r="I26" s="4">
        <v>47736338</v>
      </c>
      <c r="J26" s="4"/>
      <c r="K26" s="4">
        <v>3856</v>
      </c>
      <c r="L26" s="4"/>
      <c r="M26" s="4">
        <v>3424621558</v>
      </c>
      <c r="N26" s="4"/>
      <c r="O26" s="4">
        <v>3376885220</v>
      </c>
      <c r="P26" s="4"/>
      <c r="Q26" s="4">
        <v>47736338</v>
      </c>
      <c r="S26" s="4"/>
      <c r="T26" s="4"/>
    </row>
    <row r="27" spans="1:20" x14ac:dyDescent="0.5">
      <c r="A27" s="1" t="s">
        <v>53</v>
      </c>
      <c r="C27" s="4">
        <v>4033</v>
      </c>
      <c r="D27" s="4"/>
      <c r="E27" s="4">
        <v>3658211550</v>
      </c>
      <c r="F27" s="4"/>
      <c r="G27" s="4">
        <v>3596985578</v>
      </c>
      <c r="H27" s="4"/>
      <c r="I27" s="4">
        <v>61225972</v>
      </c>
      <c r="J27" s="4"/>
      <c r="K27" s="4">
        <v>4033</v>
      </c>
      <c r="L27" s="4"/>
      <c r="M27" s="4">
        <v>3658211550</v>
      </c>
      <c r="N27" s="4"/>
      <c r="O27" s="4">
        <v>3596985578</v>
      </c>
      <c r="P27" s="4"/>
      <c r="Q27" s="4">
        <v>61225972</v>
      </c>
      <c r="S27" s="4"/>
      <c r="T27" s="4"/>
    </row>
    <row r="28" spans="1:20" x14ac:dyDescent="0.5">
      <c r="A28" s="1" t="s">
        <v>56</v>
      </c>
      <c r="C28" s="4">
        <v>1223</v>
      </c>
      <c r="D28" s="4"/>
      <c r="E28" s="4">
        <v>1050238194</v>
      </c>
      <c r="F28" s="4"/>
      <c r="G28" s="4">
        <v>1010303477</v>
      </c>
      <c r="H28" s="4"/>
      <c r="I28" s="4">
        <v>39934717</v>
      </c>
      <c r="J28" s="4"/>
      <c r="K28" s="4">
        <v>1223</v>
      </c>
      <c r="L28" s="4"/>
      <c r="M28" s="4">
        <v>1050238194</v>
      </c>
      <c r="N28" s="4"/>
      <c r="O28" s="4">
        <v>1010303477</v>
      </c>
      <c r="P28" s="4"/>
      <c r="Q28" s="4">
        <v>39934717</v>
      </c>
      <c r="S28" s="4"/>
      <c r="T28" s="4"/>
    </row>
    <row r="29" spans="1:20" x14ac:dyDescent="0.5">
      <c r="A29" s="1" t="s">
        <v>50</v>
      </c>
      <c r="C29" s="4">
        <v>6549</v>
      </c>
      <c r="D29" s="4"/>
      <c r="E29" s="4">
        <v>6064283195</v>
      </c>
      <c r="F29" s="4"/>
      <c r="G29" s="4">
        <v>5828352397</v>
      </c>
      <c r="H29" s="4"/>
      <c r="I29" s="4">
        <v>235930798</v>
      </c>
      <c r="J29" s="4"/>
      <c r="K29" s="4">
        <v>6549</v>
      </c>
      <c r="L29" s="4"/>
      <c r="M29" s="4">
        <v>6064283195</v>
      </c>
      <c r="N29" s="4"/>
      <c r="O29" s="4">
        <v>5828352397</v>
      </c>
      <c r="P29" s="4"/>
      <c r="Q29" s="4">
        <v>235930798</v>
      </c>
      <c r="S29" s="4"/>
      <c r="T29" s="4"/>
    </row>
    <row r="30" spans="1:20" ht="22.5" thickBot="1" x14ac:dyDescent="0.55000000000000004">
      <c r="C30" s="4"/>
      <c r="D30" s="4"/>
      <c r="E30" s="5">
        <f>SUM(E8:E29)</f>
        <v>33507826137</v>
      </c>
      <c r="F30" s="4"/>
      <c r="G30" s="5">
        <f>SUM(G8:G29)</f>
        <v>32143750476</v>
      </c>
      <c r="H30" s="4"/>
      <c r="I30" s="5">
        <f>SUM(I8:I29)</f>
        <v>1364075661</v>
      </c>
      <c r="J30" s="4"/>
      <c r="K30" s="4"/>
      <c r="L30" s="4"/>
      <c r="M30" s="5">
        <f>SUM(M8:M29)</f>
        <v>33507826137</v>
      </c>
      <c r="N30" s="4"/>
      <c r="O30" s="5">
        <f>SUM(O8:O29)</f>
        <v>32143750476</v>
      </c>
      <c r="P30" s="4"/>
      <c r="Q30" s="5">
        <f>SUM(Q8:Q29)</f>
        <v>1364075661</v>
      </c>
    </row>
    <row r="31" spans="1:20" ht="48" customHeight="1" thickTop="1" x14ac:dyDescent="0.5">
      <c r="I31" s="15"/>
      <c r="O31" s="14"/>
    </row>
    <row r="32" spans="1:20" x14ac:dyDescent="0.5">
      <c r="B32" s="4"/>
      <c r="C32" s="4"/>
      <c r="D32" s="4"/>
      <c r="E32" s="4"/>
      <c r="F32" s="4"/>
      <c r="G32" s="4"/>
      <c r="H32" s="4"/>
      <c r="I32" s="16"/>
      <c r="J32" s="4"/>
      <c r="K32" s="4"/>
      <c r="L32" s="4"/>
      <c r="M32" s="4"/>
      <c r="N32" s="4"/>
      <c r="O32" s="4"/>
      <c r="P32" s="4"/>
      <c r="Q32" s="4"/>
    </row>
    <row r="33" spans="5:17" x14ac:dyDescent="0.5">
      <c r="E33" s="4"/>
      <c r="F33" s="4"/>
      <c r="G33" s="4"/>
      <c r="H33" s="4"/>
      <c r="I33" s="17"/>
      <c r="J33" s="4"/>
      <c r="K33" s="4"/>
      <c r="L33" s="4"/>
      <c r="M33" s="4"/>
      <c r="N33" s="4"/>
      <c r="O33" s="4"/>
      <c r="P33" s="4"/>
      <c r="Q33" s="4"/>
    </row>
    <row r="34" spans="5:17" x14ac:dyDescent="0.5">
      <c r="I34" s="1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3"/>
  <sheetViews>
    <sheetView rightToLeft="1" workbookViewId="0">
      <selection activeCell="O18" sqref="O18"/>
    </sheetView>
  </sheetViews>
  <sheetFormatPr defaultRowHeight="21.75" x14ac:dyDescent="0.5"/>
  <cols>
    <col min="1" max="1" width="31.85546875" style="1" bestFit="1" customWidth="1"/>
    <col min="2" max="2" width="1" style="1" customWidth="1"/>
    <col min="3" max="3" width="7.28515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26" style="1" bestFit="1" customWidth="1"/>
    <col min="10" max="10" width="1" style="1" customWidth="1"/>
    <col min="11" max="11" width="7.285156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2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2.5" x14ac:dyDescent="0.5">
      <c r="A3" s="21" t="s">
        <v>72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2.5" x14ac:dyDescent="0.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2.5" x14ac:dyDescent="0.5">
      <c r="A6" s="22" t="s">
        <v>3</v>
      </c>
      <c r="C6" s="23" t="s">
        <v>74</v>
      </c>
      <c r="D6" s="23" t="s">
        <v>74</v>
      </c>
      <c r="E6" s="23" t="s">
        <v>74</v>
      </c>
      <c r="F6" s="23" t="s">
        <v>74</v>
      </c>
      <c r="G6" s="23" t="s">
        <v>74</v>
      </c>
      <c r="H6" s="23" t="s">
        <v>74</v>
      </c>
      <c r="I6" s="23" t="s">
        <v>74</v>
      </c>
      <c r="K6" s="23" t="s">
        <v>75</v>
      </c>
      <c r="L6" s="23" t="s">
        <v>75</v>
      </c>
      <c r="M6" s="23" t="s">
        <v>75</v>
      </c>
      <c r="N6" s="23" t="s">
        <v>75</v>
      </c>
      <c r="O6" s="23" t="s">
        <v>75</v>
      </c>
      <c r="P6" s="23" t="s">
        <v>75</v>
      </c>
      <c r="Q6" s="23" t="s">
        <v>75</v>
      </c>
    </row>
    <row r="7" spans="1:17" ht="22.5" x14ac:dyDescent="0.5">
      <c r="A7" s="23" t="s">
        <v>3</v>
      </c>
      <c r="C7" s="23" t="s">
        <v>7</v>
      </c>
      <c r="E7" s="23" t="s">
        <v>82</v>
      </c>
      <c r="G7" s="23" t="s">
        <v>83</v>
      </c>
      <c r="I7" s="23" t="s">
        <v>85</v>
      </c>
      <c r="K7" s="23" t="s">
        <v>7</v>
      </c>
      <c r="M7" s="23" t="s">
        <v>82</v>
      </c>
      <c r="O7" s="23" t="s">
        <v>83</v>
      </c>
      <c r="Q7" s="23" t="s">
        <v>85</v>
      </c>
    </row>
    <row r="8" spans="1:17" x14ac:dyDescent="0.5">
      <c r="A8" s="1" t="s">
        <v>25</v>
      </c>
      <c r="C8" s="3">
        <v>889</v>
      </c>
      <c r="E8" s="3">
        <v>58646568</v>
      </c>
      <c r="G8" s="3">
        <v>51267137</v>
      </c>
      <c r="I8" s="3">
        <v>7379431</v>
      </c>
      <c r="K8" s="3">
        <v>889</v>
      </c>
      <c r="M8" s="3">
        <v>58646568</v>
      </c>
      <c r="O8" s="3">
        <v>51267137</v>
      </c>
      <c r="Q8" s="3">
        <v>7379431</v>
      </c>
    </row>
    <row r="9" spans="1:17" x14ac:dyDescent="0.5">
      <c r="A9" s="1" t="s">
        <v>21</v>
      </c>
      <c r="C9" s="3">
        <v>79123</v>
      </c>
      <c r="E9" s="3">
        <v>1139739435</v>
      </c>
      <c r="G9" s="3">
        <v>1031979387</v>
      </c>
      <c r="I9" s="3">
        <v>107760048</v>
      </c>
      <c r="K9" s="3">
        <v>79123</v>
      </c>
      <c r="M9" s="3">
        <v>1139739435</v>
      </c>
      <c r="O9" s="3">
        <v>1031979387</v>
      </c>
      <c r="Q9" s="3">
        <v>107760048</v>
      </c>
    </row>
    <row r="10" spans="1:17" x14ac:dyDescent="0.5">
      <c r="A10" s="1" t="s">
        <v>17</v>
      </c>
      <c r="C10" s="3">
        <v>67340</v>
      </c>
      <c r="E10" s="3">
        <v>2026892111</v>
      </c>
      <c r="G10" s="3">
        <v>1500200863</v>
      </c>
      <c r="I10" s="3">
        <v>526691248</v>
      </c>
      <c r="K10" s="3">
        <v>67340</v>
      </c>
      <c r="M10" s="3">
        <v>2026892111</v>
      </c>
      <c r="O10" s="3">
        <v>1500200863</v>
      </c>
      <c r="Q10" s="3">
        <v>526691248</v>
      </c>
    </row>
    <row r="11" spans="1:17" x14ac:dyDescent="0.5">
      <c r="A11" s="1" t="s">
        <v>26</v>
      </c>
      <c r="C11" s="3">
        <v>5614</v>
      </c>
      <c r="E11" s="3">
        <v>182273292</v>
      </c>
      <c r="G11" s="3">
        <v>153506257</v>
      </c>
      <c r="I11" s="3">
        <v>28767035</v>
      </c>
      <c r="K11" s="3">
        <v>5614</v>
      </c>
      <c r="M11" s="3">
        <v>182273292</v>
      </c>
      <c r="O11" s="3">
        <v>153506257</v>
      </c>
      <c r="Q11" s="3">
        <v>28767035</v>
      </c>
    </row>
    <row r="12" spans="1:17" ht="22.5" thickBot="1" x14ac:dyDescent="0.55000000000000004">
      <c r="E12" s="10">
        <f>SUM(E8:E11)</f>
        <v>3407551406</v>
      </c>
      <c r="G12" s="10">
        <f>SUM(G8:G11)</f>
        <v>2736953644</v>
      </c>
      <c r="I12" s="10">
        <f>SUM(I8:I11)</f>
        <v>670597762</v>
      </c>
      <c r="M12" s="10">
        <f>SUM(M8:M11)</f>
        <v>3407551406</v>
      </c>
      <c r="O12" s="10">
        <f>SUM(O8:O11)</f>
        <v>2736953644</v>
      </c>
      <c r="Q12" s="10">
        <f>SUM(Q8:Q11)</f>
        <v>670597762</v>
      </c>
    </row>
    <row r="13" spans="1:17" ht="22.5" thickTop="1" x14ac:dyDescent="0.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1"/>
  <sheetViews>
    <sheetView rightToLeft="1" topLeftCell="A10" workbookViewId="0">
      <selection activeCell="C27" sqref="C27:G27"/>
    </sheetView>
  </sheetViews>
  <sheetFormatPr defaultRowHeight="21.75" x14ac:dyDescent="0.5"/>
  <cols>
    <col min="1" max="1" width="35.285156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3.710937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2.5" x14ac:dyDescent="0.5">
      <c r="A3" s="21" t="s">
        <v>72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2.5" x14ac:dyDescent="0.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1" ht="22.5" x14ac:dyDescent="0.5">
      <c r="A6" s="22" t="s">
        <v>3</v>
      </c>
      <c r="C6" s="23" t="s">
        <v>74</v>
      </c>
      <c r="D6" s="23" t="s">
        <v>74</v>
      </c>
      <c r="E6" s="23" t="s">
        <v>74</v>
      </c>
      <c r="F6" s="23" t="s">
        <v>74</v>
      </c>
      <c r="G6" s="23" t="s">
        <v>74</v>
      </c>
      <c r="H6" s="23" t="s">
        <v>74</v>
      </c>
      <c r="I6" s="23" t="s">
        <v>74</v>
      </c>
      <c r="J6" s="23" t="s">
        <v>74</v>
      </c>
      <c r="K6" s="23" t="s">
        <v>74</v>
      </c>
      <c r="M6" s="23" t="s">
        <v>75</v>
      </c>
      <c r="N6" s="23" t="s">
        <v>75</v>
      </c>
      <c r="O6" s="23" t="s">
        <v>75</v>
      </c>
      <c r="P6" s="23" t="s">
        <v>75</v>
      </c>
      <c r="Q6" s="23" t="s">
        <v>75</v>
      </c>
      <c r="R6" s="23" t="s">
        <v>75</v>
      </c>
      <c r="S6" s="23" t="s">
        <v>75</v>
      </c>
      <c r="T6" s="23" t="s">
        <v>75</v>
      </c>
      <c r="U6" s="23" t="s">
        <v>75</v>
      </c>
    </row>
    <row r="7" spans="1:21" ht="22.5" x14ac:dyDescent="0.5">
      <c r="A7" s="23" t="s">
        <v>3</v>
      </c>
      <c r="C7" s="23" t="s">
        <v>86</v>
      </c>
      <c r="E7" s="23" t="s">
        <v>87</v>
      </c>
      <c r="G7" s="23" t="s">
        <v>88</v>
      </c>
      <c r="I7" s="23" t="s">
        <v>65</v>
      </c>
      <c r="K7" s="23" t="s">
        <v>89</v>
      </c>
      <c r="M7" s="23" t="s">
        <v>86</v>
      </c>
      <c r="O7" s="23" t="s">
        <v>87</v>
      </c>
      <c r="Q7" s="23" t="s">
        <v>88</v>
      </c>
      <c r="S7" s="23" t="s">
        <v>65</v>
      </c>
      <c r="U7" s="23" t="s">
        <v>89</v>
      </c>
    </row>
    <row r="8" spans="1:21" x14ac:dyDescent="0.5">
      <c r="A8" s="1" t="s">
        <v>25</v>
      </c>
      <c r="C8" s="4">
        <v>0</v>
      </c>
      <c r="D8" s="4"/>
      <c r="E8" s="4">
        <v>234990992</v>
      </c>
      <c r="F8" s="4"/>
      <c r="G8" s="4">
        <v>7379431</v>
      </c>
      <c r="H8" s="4"/>
      <c r="I8" s="4">
        <v>242370423</v>
      </c>
      <c r="J8" s="4"/>
      <c r="K8" s="7">
        <f>I8/$I$27</f>
        <v>0.14740426397431858</v>
      </c>
      <c r="L8" s="4"/>
      <c r="M8" s="4">
        <v>0</v>
      </c>
      <c r="N8" s="4"/>
      <c r="O8" s="4">
        <v>234990992</v>
      </c>
      <c r="P8" s="4"/>
      <c r="Q8" s="4">
        <v>7379431</v>
      </c>
      <c r="R8" s="4"/>
      <c r="S8" s="4">
        <v>242370423</v>
      </c>
      <c r="T8" s="4"/>
      <c r="U8" s="7">
        <f>S8/$S$27</f>
        <v>0.14740426397431858</v>
      </c>
    </row>
    <row r="9" spans="1:21" x14ac:dyDescent="0.5">
      <c r="A9" s="1" t="s">
        <v>21</v>
      </c>
      <c r="C9" s="4">
        <v>0</v>
      </c>
      <c r="D9" s="4"/>
      <c r="E9" s="4">
        <v>0</v>
      </c>
      <c r="F9" s="4"/>
      <c r="G9" s="4">
        <v>107760048</v>
      </c>
      <c r="H9" s="4"/>
      <c r="I9" s="4">
        <v>107760048</v>
      </c>
      <c r="J9" s="4"/>
      <c r="K9" s="7">
        <f t="shared" ref="K9:K26" si="0">I9/$I$27</f>
        <v>6.55372481702408E-2</v>
      </c>
      <c r="L9" s="4"/>
      <c r="M9" s="4">
        <v>0</v>
      </c>
      <c r="N9" s="4"/>
      <c r="O9" s="4">
        <v>0</v>
      </c>
      <c r="P9" s="4"/>
      <c r="Q9" s="4">
        <v>107760048</v>
      </c>
      <c r="R9" s="4"/>
      <c r="S9" s="4">
        <v>107760048</v>
      </c>
      <c r="T9" s="4"/>
      <c r="U9" s="7">
        <f t="shared" ref="U9:U26" si="1">S9/$S$27</f>
        <v>6.55372481702408E-2</v>
      </c>
    </row>
    <row r="10" spans="1:21" x14ac:dyDescent="0.5">
      <c r="A10" s="1" t="s">
        <v>17</v>
      </c>
      <c r="C10" s="4">
        <v>0</v>
      </c>
      <c r="D10" s="4"/>
      <c r="E10" s="4">
        <v>0</v>
      </c>
      <c r="F10" s="4"/>
      <c r="G10" s="4">
        <v>526691248</v>
      </c>
      <c r="H10" s="4"/>
      <c r="I10" s="4">
        <v>526691248</v>
      </c>
      <c r="J10" s="4"/>
      <c r="K10" s="7">
        <f t="shared" si="0"/>
        <v>0.320321823068136</v>
      </c>
      <c r="L10" s="4"/>
      <c r="M10" s="4">
        <v>0</v>
      </c>
      <c r="N10" s="4"/>
      <c r="O10" s="4">
        <v>0</v>
      </c>
      <c r="P10" s="4"/>
      <c r="Q10" s="4">
        <v>526691248</v>
      </c>
      <c r="R10" s="4"/>
      <c r="S10" s="4">
        <v>526691248</v>
      </c>
      <c r="T10" s="4"/>
      <c r="U10" s="7">
        <f t="shared" si="1"/>
        <v>0.320321823068136</v>
      </c>
    </row>
    <row r="11" spans="1:21" x14ac:dyDescent="0.5">
      <c r="A11" s="1" t="s">
        <v>26</v>
      </c>
      <c r="C11" s="4">
        <v>0</v>
      </c>
      <c r="D11" s="4"/>
      <c r="E11" s="4">
        <v>-36572272</v>
      </c>
      <c r="F11" s="4"/>
      <c r="G11" s="4">
        <v>28767035</v>
      </c>
      <c r="H11" s="4"/>
      <c r="I11" s="4">
        <v>-7805237</v>
      </c>
      <c r="J11" s="4"/>
      <c r="K11" s="7">
        <f t="shared" si="0"/>
        <v>-4.7469703641608053E-3</v>
      </c>
      <c r="L11" s="4"/>
      <c r="M11" s="4">
        <v>0</v>
      </c>
      <c r="N11" s="4"/>
      <c r="O11" s="4">
        <v>-36572272</v>
      </c>
      <c r="P11" s="4"/>
      <c r="Q11" s="4">
        <v>28767035</v>
      </c>
      <c r="R11" s="4"/>
      <c r="S11" s="4">
        <v>-7805237</v>
      </c>
      <c r="T11" s="4"/>
      <c r="U11" s="7">
        <f t="shared" si="1"/>
        <v>-4.7469703641608053E-3</v>
      </c>
    </row>
    <row r="12" spans="1:21" x14ac:dyDescent="0.5">
      <c r="A12" s="1" t="s">
        <v>18</v>
      </c>
      <c r="C12" s="4">
        <v>0</v>
      </c>
      <c r="D12" s="4"/>
      <c r="E12" s="4">
        <v>20870265</v>
      </c>
      <c r="F12" s="4"/>
      <c r="G12" s="4">
        <v>0</v>
      </c>
      <c r="H12" s="4"/>
      <c r="I12" s="4">
        <v>20870265</v>
      </c>
      <c r="J12" s="4"/>
      <c r="K12" s="7">
        <f t="shared" si="0"/>
        <v>1.2692827834335139E-2</v>
      </c>
      <c r="L12" s="4"/>
      <c r="M12" s="4">
        <v>0</v>
      </c>
      <c r="N12" s="4"/>
      <c r="O12" s="4">
        <v>20870265</v>
      </c>
      <c r="P12" s="4"/>
      <c r="Q12" s="4">
        <v>0</v>
      </c>
      <c r="R12" s="4"/>
      <c r="S12" s="4">
        <v>20870265</v>
      </c>
      <c r="T12" s="4"/>
      <c r="U12" s="7">
        <f t="shared" si="1"/>
        <v>1.2692827834335139E-2</v>
      </c>
    </row>
    <row r="13" spans="1:21" x14ac:dyDescent="0.5">
      <c r="A13" s="1" t="s">
        <v>33</v>
      </c>
      <c r="C13" s="4">
        <v>0</v>
      </c>
      <c r="D13" s="4"/>
      <c r="E13" s="4">
        <v>51870469</v>
      </c>
      <c r="F13" s="4"/>
      <c r="G13" s="4">
        <v>0</v>
      </c>
      <c r="H13" s="4"/>
      <c r="I13" s="4">
        <v>51870469</v>
      </c>
      <c r="J13" s="4"/>
      <c r="K13" s="7">
        <f t="shared" si="0"/>
        <v>3.1546457733201659E-2</v>
      </c>
      <c r="L13" s="4"/>
      <c r="M13" s="4">
        <v>0</v>
      </c>
      <c r="N13" s="4"/>
      <c r="O13" s="4">
        <v>51870469</v>
      </c>
      <c r="P13" s="4"/>
      <c r="Q13" s="4">
        <v>0</v>
      </c>
      <c r="R13" s="4"/>
      <c r="S13" s="4">
        <v>51870469</v>
      </c>
      <c r="T13" s="4"/>
      <c r="U13" s="7">
        <f t="shared" si="1"/>
        <v>3.1546457733201659E-2</v>
      </c>
    </row>
    <row r="14" spans="1:21" x14ac:dyDescent="0.5">
      <c r="A14" s="1" t="s">
        <v>23</v>
      </c>
      <c r="C14" s="4">
        <v>0</v>
      </c>
      <c r="D14" s="4"/>
      <c r="E14" s="4">
        <v>226373312</v>
      </c>
      <c r="F14" s="4"/>
      <c r="G14" s="4">
        <v>0</v>
      </c>
      <c r="H14" s="4"/>
      <c r="I14" s="4">
        <v>226373312</v>
      </c>
      <c r="J14" s="4"/>
      <c r="K14" s="7">
        <f t="shared" si="0"/>
        <v>0.13767517928038925</v>
      </c>
      <c r="L14" s="4"/>
      <c r="M14" s="4">
        <v>0</v>
      </c>
      <c r="N14" s="4"/>
      <c r="O14" s="4">
        <v>226373312</v>
      </c>
      <c r="P14" s="4"/>
      <c r="Q14" s="4">
        <v>0</v>
      </c>
      <c r="R14" s="4"/>
      <c r="S14" s="4">
        <v>226373312</v>
      </c>
      <c r="T14" s="4"/>
      <c r="U14" s="7">
        <f t="shared" si="1"/>
        <v>0.13767517928038925</v>
      </c>
    </row>
    <row r="15" spans="1:21" x14ac:dyDescent="0.5">
      <c r="A15" s="1" t="s">
        <v>16</v>
      </c>
      <c r="C15" s="4">
        <v>0</v>
      </c>
      <c r="D15" s="4"/>
      <c r="E15" s="4">
        <v>26192730</v>
      </c>
      <c r="F15" s="4"/>
      <c r="G15" s="4">
        <v>0</v>
      </c>
      <c r="H15" s="4"/>
      <c r="I15" s="4">
        <v>26192730</v>
      </c>
      <c r="J15" s="4"/>
      <c r="K15" s="7">
        <f t="shared" si="0"/>
        <v>1.5929831863717353E-2</v>
      </c>
      <c r="L15" s="4"/>
      <c r="M15" s="4">
        <v>0</v>
      </c>
      <c r="N15" s="4"/>
      <c r="O15" s="4">
        <v>26192730</v>
      </c>
      <c r="P15" s="4"/>
      <c r="Q15" s="4">
        <v>0</v>
      </c>
      <c r="R15" s="4"/>
      <c r="S15" s="4">
        <v>26192730</v>
      </c>
      <c r="T15" s="4"/>
      <c r="U15" s="7">
        <f t="shared" si="1"/>
        <v>1.5929831863717353E-2</v>
      </c>
    </row>
    <row r="16" spans="1:21" x14ac:dyDescent="0.5">
      <c r="A16" s="1" t="s">
        <v>29</v>
      </c>
      <c r="C16" s="4">
        <v>0</v>
      </c>
      <c r="D16" s="4"/>
      <c r="E16" s="4">
        <v>-4301719</v>
      </c>
      <c r="F16" s="4"/>
      <c r="G16" s="4">
        <v>0</v>
      </c>
      <c r="H16" s="4"/>
      <c r="I16" s="4">
        <v>-4301719</v>
      </c>
      <c r="J16" s="4"/>
      <c r="K16" s="7">
        <f t="shared" si="0"/>
        <v>-2.6162091692984407E-3</v>
      </c>
      <c r="L16" s="4"/>
      <c r="M16" s="4">
        <v>0</v>
      </c>
      <c r="N16" s="4"/>
      <c r="O16" s="4">
        <v>-4301719</v>
      </c>
      <c r="P16" s="4"/>
      <c r="Q16" s="4">
        <v>0</v>
      </c>
      <c r="R16" s="4"/>
      <c r="S16" s="4">
        <v>-4301719</v>
      </c>
      <c r="T16" s="4"/>
      <c r="U16" s="7">
        <f t="shared" si="1"/>
        <v>-2.6162091692984407E-3</v>
      </c>
    </row>
    <row r="17" spans="1:21" x14ac:dyDescent="0.5">
      <c r="A17" s="1" t="s">
        <v>19</v>
      </c>
      <c r="C17" s="4">
        <v>0</v>
      </c>
      <c r="D17" s="4"/>
      <c r="E17" s="4">
        <v>-140248362</v>
      </c>
      <c r="F17" s="4"/>
      <c r="G17" s="4">
        <v>0</v>
      </c>
      <c r="H17" s="4"/>
      <c r="I17" s="4">
        <v>-140248362</v>
      </c>
      <c r="J17" s="4"/>
      <c r="K17" s="7">
        <f t="shared" si="0"/>
        <v>-8.5295913248514599E-2</v>
      </c>
      <c r="L17" s="4"/>
      <c r="M17" s="4">
        <v>0</v>
      </c>
      <c r="N17" s="4"/>
      <c r="O17" s="4">
        <v>-140248362</v>
      </c>
      <c r="P17" s="4"/>
      <c r="Q17" s="4">
        <v>0</v>
      </c>
      <c r="R17" s="4"/>
      <c r="S17" s="4">
        <v>-140248362</v>
      </c>
      <c r="T17" s="4"/>
      <c r="U17" s="7">
        <f t="shared" si="1"/>
        <v>-8.5295913248514599E-2</v>
      </c>
    </row>
    <row r="18" spans="1:21" x14ac:dyDescent="0.5">
      <c r="A18" s="1" t="s">
        <v>30</v>
      </c>
      <c r="C18" s="4">
        <v>0</v>
      </c>
      <c r="D18" s="4"/>
      <c r="E18" s="4">
        <v>10107134</v>
      </c>
      <c r="F18" s="4"/>
      <c r="G18" s="4">
        <v>0</v>
      </c>
      <c r="H18" s="4"/>
      <c r="I18" s="4">
        <v>10107134</v>
      </c>
      <c r="J18" s="4"/>
      <c r="K18" s="7">
        <f t="shared" si="0"/>
        <v>6.1469325741937177E-3</v>
      </c>
      <c r="L18" s="4"/>
      <c r="M18" s="4">
        <v>0</v>
      </c>
      <c r="N18" s="4"/>
      <c r="O18" s="4">
        <v>10107134</v>
      </c>
      <c r="P18" s="4"/>
      <c r="Q18" s="4">
        <v>0</v>
      </c>
      <c r="R18" s="4"/>
      <c r="S18" s="4">
        <v>10107134</v>
      </c>
      <c r="T18" s="4"/>
      <c r="U18" s="7">
        <f t="shared" si="1"/>
        <v>6.1469325741937177E-3</v>
      </c>
    </row>
    <row r="19" spans="1:21" x14ac:dyDescent="0.5">
      <c r="A19" s="1" t="s">
        <v>32</v>
      </c>
      <c r="C19" s="4">
        <v>0</v>
      </c>
      <c r="D19" s="4"/>
      <c r="E19" s="4">
        <v>598537</v>
      </c>
      <c r="F19" s="4"/>
      <c r="G19" s="4">
        <v>0</v>
      </c>
      <c r="H19" s="4"/>
      <c r="I19" s="4">
        <v>598537</v>
      </c>
      <c r="J19" s="4"/>
      <c r="K19" s="7">
        <f t="shared" si="0"/>
        <v>3.6401680062421113E-4</v>
      </c>
      <c r="L19" s="4"/>
      <c r="M19" s="4">
        <v>0</v>
      </c>
      <c r="N19" s="4"/>
      <c r="O19" s="4">
        <v>598537</v>
      </c>
      <c r="P19" s="4"/>
      <c r="Q19" s="4">
        <v>0</v>
      </c>
      <c r="R19" s="4"/>
      <c r="S19" s="4">
        <v>598537</v>
      </c>
      <c r="T19" s="4"/>
      <c r="U19" s="7">
        <f t="shared" si="1"/>
        <v>3.6401680062421113E-4</v>
      </c>
    </row>
    <row r="20" spans="1:21" x14ac:dyDescent="0.5">
      <c r="A20" s="1" t="s">
        <v>31</v>
      </c>
      <c r="C20" s="4">
        <v>0</v>
      </c>
      <c r="D20" s="4"/>
      <c r="E20" s="4">
        <v>135856379</v>
      </c>
      <c r="F20" s="4"/>
      <c r="G20" s="4">
        <v>0</v>
      </c>
      <c r="H20" s="4"/>
      <c r="I20" s="4">
        <v>135856379</v>
      </c>
      <c r="J20" s="4"/>
      <c r="K20" s="7">
        <f t="shared" si="0"/>
        <v>8.2624807535658221E-2</v>
      </c>
      <c r="L20" s="4"/>
      <c r="M20" s="4">
        <v>0</v>
      </c>
      <c r="N20" s="4"/>
      <c r="O20" s="4">
        <v>135856379</v>
      </c>
      <c r="P20" s="4"/>
      <c r="Q20" s="4">
        <v>0</v>
      </c>
      <c r="R20" s="4"/>
      <c r="S20" s="4">
        <v>135856379</v>
      </c>
      <c r="T20" s="4"/>
      <c r="U20" s="7">
        <f t="shared" si="1"/>
        <v>8.2624807535658221E-2</v>
      </c>
    </row>
    <row r="21" spans="1:21" x14ac:dyDescent="0.5">
      <c r="A21" s="1" t="s">
        <v>28</v>
      </c>
      <c r="C21" s="4">
        <v>0</v>
      </c>
      <c r="D21" s="4"/>
      <c r="E21" s="4">
        <v>25689294</v>
      </c>
      <c r="F21" s="4"/>
      <c r="G21" s="4">
        <v>0</v>
      </c>
      <c r="H21" s="4"/>
      <c r="I21" s="4">
        <v>25689294</v>
      </c>
      <c r="J21" s="4"/>
      <c r="K21" s="7">
        <f t="shared" si="0"/>
        <v>1.5623653361738276E-2</v>
      </c>
      <c r="L21" s="4"/>
      <c r="M21" s="4">
        <v>0</v>
      </c>
      <c r="N21" s="4"/>
      <c r="O21" s="4">
        <v>25689294</v>
      </c>
      <c r="P21" s="4"/>
      <c r="Q21" s="4">
        <v>0</v>
      </c>
      <c r="R21" s="4"/>
      <c r="S21" s="4">
        <v>25689294</v>
      </c>
      <c r="T21" s="4"/>
      <c r="U21" s="7">
        <f t="shared" si="1"/>
        <v>1.5623653361738276E-2</v>
      </c>
    </row>
    <row r="22" spans="1:21" x14ac:dyDescent="0.5">
      <c r="A22" s="1" t="s">
        <v>22</v>
      </c>
      <c r="C22" s="4">
        <v>0</v>
      </c>
      <c r="D22" s="4"/>
      <c r="E22" s="4">
        <v>354642500</v>
      </c>
      <c r="F22" s="4"/>
      <c r="G22" s="4">
        <v>0</v>
      </c>
      <c r="H22" s="4"/>
      <c r="I22" s="4">
        <v>354642500</v>
      </c>
      <c r="J22" s="4"/>
      <c r="K22" s="7">
        <f t="shared" si="0"/>
        <v>0.21568562714647849</v>
      </c>
      <c r="L22" s="4"/>
      <c r="M22" s="4">
        <v>0</v>
      </c>
      <c r="N22" s="4"/>
      <c r="O22" s="4">
        <v>354642500</v>
      </c>
      <c r="P22" s="4"/>
      <c r="Q22" s="4">
        <v>0</v>
      </c>
      <c r="R22" s="4"/>
      <c r="S22" s="4">
        <v>354642500</v>
      </c>
      <c r="T22" s="4"/>
      <c r="U22" s="7">
        <f t="shared" si="1"/>
        <v>0.21568562714647849</v>
      </c>
    </row>
    <row r="23" spans="1:21" x14ac:dyDescent="0.5">
      <c r="A23" s="1" t="s">
        <v>20</v>
      </c>
      <c r="C23" s="4">
        <v>0</v>
      </c>
      <c r="D23" s="4"/>
      <c r="E23" s="4">
        <v>118995504</v>
      </c>
      <c r="F23" s="4"/>
      <c r="G23" s="4">
        <v>0</v>
      </c>
      <c r="H23" s="4"/>
      <c r="I23" s="4">
        <v>118995504</v>
      </c>
      <c r="J23" s="4"/>
      <c r="K23" s="7">
        <f t="shared" si="0"/>
        <v>7.2370400918816247E-2</v>
      </c>
      <c r="L23" s="4"/>
      <c r="M23" s="4">
        <v>0</v>
      </c>
      <c r="N23" s="4"/>
      <c r="O23" s="4">
        <v>118995504</v>
      </c>
      <c r="P23" s="4"/>
      <c r="Q23" s="4">
        <v>0</v>
      </c>
      <c r="R23" s="4"/>
      <c r="S23" s="4">
        <v>118995504</v>
      </c>
      <c r="T23" s="4"/>
      <c r="U23" s="7">
        <f t="shared" si="1"/>
        <v>7.2370400918816247E-2</v>
      </c>
    </row>
    <row r="24" spans="1:21" x14ac:dyDescent="0.5">
      <c r="A24" s="1" t="s">
        <v>27</v>
      </c>
      <c r="C24" s="4">
        <v>0</v>
      </c>
      <c r="D24" s="4"/>
      <c r="E24" s="4">
        <v>-27729819</v>
      </c>
      <c r="F24" s="4"/>
      <c r="G24" s="4">
        <v>0</v>
      </c>
      <c r="H24" s="4"/>
      <c r="I24" s="4">
        <v>-27729819</v>
      </c>
      <c r="J24" s="4"/>
      <c r="K24" s="7">
        <f t="shared" si="0"/>
        <v>-1.6864654974159426E-2</v>
      </c>
      <c r="L24" s="4"/>
      <c r="M24" s="4">
        <v>0</v>
      </c>
      <c r="N24" s="4"/>
      <c r="O24" s="4">
        <v>-27729819</v>
      </c>
      <c r="P24" s="4"/>
      <c r="Q24" s="4">
        <v>0</v>
      </c>
      <c r="R24" s="4"/>
      <c r="S24" s="4">
        <v>-27729819</v>
      </c>
      <c r="T24" s="4"/>
      <c r="U24" s="7">
        <f t="shared" si="1"/>
        <v>-1.6864654974159426E-2</v>
      </c>
    </row>
    <row r="25" spans="1:21" x14ac:dyDescent="0.5">
      <c r="A25" s="1" t="s">
        <v>24</v>
      </c>
      <c r="C25" s="4">
        <v>0</v>
      </c>
      <c r="D25" s="4"/>
      <c r="E25" s="4">
        <v>73892137</v>
      </c>
      <c r="F25" s="4"/>
      <c r="G25" s="4">
        <v>0</v>
      </c>
      <c r="H25" s="4"/>
      <c r="I25" s="4">
        <v>73892137</v>
      </c>
      <c r="J25" s="4"/>
      <c r="K25" s="7">
        <f t="shared" si="0"/>
        <v>4.4939543089275842E-2</v>
      </c>
      <c r="L25" s="4"/>
      <c r="M25" s="4">
        <v>0</v>
      </c>
      <c r="N25" s="4"/>
      <c r="O25" s="4">
        <v>73892137</v>
      </c>
      <c r="P25" s="4"/>
      <c r="Q25" s="4">
        <v>0</v>
      </c>
      <c r="R25" s="4"/>
      <c r="S25" s="4">
        <v>73892137</v>
      </c>
      <c r="T25" s="4"/>
      <c r="U25" s="7">
        <f t="shared" si="1"/>
        <v>4.4939543089275842E-2</v>
      </c>
    </row>
    <row r="26" spans="1:21" x14ac:dyDescent="0.5">
      <c r="A26" s="1" t="s">
        <v>15</v>
      </c>
      <c r="C26" s="4">
        <v>0</v>
      </c>
      <c r="D26" s="4"/>
      <c r="E26" s="4">
        <v>-97568317</v>
      </c>
      <c r="F26" s="4"/>
      <c r="G26" s="4">
        <v>0</v>
      </c>
      <c r="H26" s="4"/>
      <c r="I26" s="4">
        <v>-97568317</v>
      </c>
      <c r="J26" s="4"/>
      <c r="K26" s="7">
        <f t="shared" si="0"/>
        <v>-5.9338865594990499E-2</v>
      </c>
      <c r="L26" s="4"/>
      <c r="M26" s="4">
        <v>0</v>
      </c>
      <c r="N26" s="4"/>
      <c r="O26" s="4">
        <v>-97568317</v>
      </c>
      <c r="P26" s="4"/>
      <c r="Q26" s="4">
        <v>0</v>
      </c>
      <c r="R26" s="4"/>
      <c r="S26" s="4">
        <v>-97568317</v>
      </c>
      <c r="T26" s="4"/>
      <c r="U26" s="7">
        <f t="shared" si="1"/>
        <v>-5.9338865594990499E-2</v>
      </c>
    </row>
    <row r="27" spans="1:21" ht="22.5" thickBot="1" x14ac:dyDescent="0.55000000000000004">
      <c r="C27" s="5">
        <v>0</v>
      </c>
      <c r="D27" s="4"/>
      <c r="E27" s="5">
        <f>SUM(E8:E26)</f>
        <v>973658764</v>
      </c>
      <c r="F27" s="4"/>
      <c r="G27" s="5">
        <f>SUM(G8:G26)</f>
        <v>670597762</v>
      </c>
      <c r="H27" s="4"/>
      <c r="I27" s="5">
        <f>SUM(I8:I26)</f>
        <v>1644256526</v>
      </c>
      <c r="J27" s="4"/>
      <c r="K27" s="8">
        <f>SUM(K8:K26)</f>
        <v>1.0000000000000002</v>
      </c>
      <c r="L27" s="4"/>
      <c r="M27" s="5">
        <f>SUM(M8:M26)</f>
        <v>0</v>
      </c>
      <c r="N27" s="4"/>
      <c r="O27" s="5">
        <f>SUM(O8:O26)</f>
        <v>973658764</v>
      </c>
      <c r="P27" s="4"/>
      <c r="Q27" s="5">
        <f>SUM(Q8:Q26)</f>
        <v>670597762</v>
      </c>
      <c r="R27" s="4"/>
      <c r="S27" s="5">
        <f>SUM(S8:S26)</f>
        <v>1644256526</v>
      </c>
      <c r="T27" s="4"/>
      <c r="U27" s="8">
        <f>SUM(U8:U26)</f>
        <v>1.0000000000000002</v>
      </c>
    </row>
    <row r="28" spans="1:21" ht="22.5" thickTop="1" x14ac:dyDescent="0.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x14ac:dyDescent="0.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x14ac:dyDescent="0.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x14ac:dyDescent="0.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2020-12-26T08:57:35Z</dcterms:created>
  <dcterms:modified xsi:type="dcterms:W3CDTF">2020-12-30T14:13:53Z</dcterms:modified>
</cp:coreProperties>
</file>