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586B18F0-1CC9-4BF1-BFBD-06BB66BDCCA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C11" i="15"/>
  <c r="C10" i="15"/>
  <c r="Q14" i="12"/>
  <c r="O14" i="12"/>
  <c r="M14" i="12"/>
  <c r="K14" i="12"/>
  <c r="I14" i="12"/>
  <c r="G14" i="12"/>
  <c r="E14" i="12"/>
  <c r="C14" i="12"/>
  <c r="K29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8" i="11"/>
  <c r="S29" i="11"/>
  <c r="Q29" i="11"/>
  <c r="O29" i="11"/>
  <c r="M29" i="11"/>
  <c r="I29" i="11"/>
  <c r="G29" i="11"/>
  <c r="E29" i="11"/>
  <c r="C29" i="11"/>
  <c r="Q24" i="10"/>
  <c r="O24" i="10"/>
  <c r="M24" i="10"/>
  <c r="I24" i="10"/>
  <c r="G24" i="10"/>
  <c r="E24" i="10"/>
  <c r="Q27" i="9"/>
  <c r="O27" i="9"/>
  <c r="M27" i="9"/>
  <c r="I27" i="9"/>
  <c r="G27" i="9"/>
  <c r="E27" i="9"/>
  <c r="S16" i="8"/>
  <c r="Q16" i="8"/>
  <c r="O16" i="8"/>
  <c r="M16" i="8"/>
  <c r="K16" i="8"/>
  <c r="I16" i="8"/>
  <c r="AK15" i="3"/>
  <c r="AI15" i="3"/>
  <c r="AG15" i="3"/>
  <c r="AA15" i="3"/>
  <c r="W15" i="3"/>
  <c r="S15" i="3"/>
  <c r="Q15" i="3"/>
  <c r="Y22" i="1"/>
  <c r="W22" i="1"/>
  <c r="U22" i="1"/>
  <c r="O22" i="1"/>
  <c r="K22" i="1"/>
  <c r="G22" i="1"/>
  <c r="E22" i="1"/>
  <c r="U29" i="11" l="1"/>
</calcChain>
</file>

<file path=xl/sharedStrings.xml><?xml version="1.0" encoding="utf-8"?>
<sst xmlns="http://schemas.openxmlformats.org/spreadsheetml/2006/main" count="501" uniqueCount="121">
  <si>
    <t>صندوق سرمایه‌گذاری مشترک مدرسه کسب و کار صوفی رازی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</si>
  <si>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</si>
  <si>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</si>
  <si>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</si>
  <si>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</si>
  <si>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</si>
  <si>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</si>
  <si>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</si>
  <si>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</si>
  <si>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</si>
  <si>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</si>
  <si>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</si>
  <si>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</si>
  <si>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</si>
  <si>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</si>
  <si>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ملت</t>
  </si>
  <si>
    <t>پتروشیمی مارون</t>
  </si>
  <si>
    <t>تامین سرمایه نوین</t>
  </si>
  <si>
    <t>توسعه‌معادن‌وفلزات‌</t>
  </si>
  <si>
    <t>سرمایه‌گذاری‌ سپه‌</t>
  </si>
  <si>
    <t>سرمایه‌گذاری‌ صنعت‌ نفت‌</t>
  </si>
  <si>
    <t>سرمایه‌گذاری‌غدیر(هلدینگ‌</t>
  </si>
  <si>
    <t>فروشگاههای زنجیره ای افق کوروش</t>
  </si>
  <si>
    <t>فولاد  خوزستان</t>
  </si>
  <si>
    <t>فولاد امیرکبیرکاشان</t>
  </si>
  <si>
    <t>سرمايه گذاري سيمان تامين</t>
  </si>
  <si>
    <t>تراکتورسازی‌ایران‌</t>
  </si>
  <si>
    <t>سرمایه‌ گذاری‌ پارس‌ توشه‌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</si>
  <si>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</si>
  <si>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</si>
  <si>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</si>
  <si>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</si>
  <si>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</si>
  <si>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</si>
  <si>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</si>
  <si>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</si>
  <si>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</si>
  <si>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اسنادخزانه-م18بودجه97-000525</t>
  </si>
  <si>
    <t>بله</t>
  </si>
  <si>
    <t>1398/03/22</t>
  </si>
  <si>
    <t>1400/05/25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</si>
  <si>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</si>
  <si>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</si>
  <si>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</si>
  <si>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</si>
  <si>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</si>
  <si>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</si>
  <si>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اسنادخزانه-م4بودجه98-000421</t>
  </si>
  <si>
    <t>1398/08/28</t>
  </si>
  <si>
    <t>1400/04/21</t>
  </si>
  <si>
    <t>اسنادخزانه-م5بودجه98-000422</t>
  </si>
  <si>
    <t>1398/07/22</t>
  </si>
  <si>
    <t>1400/04/22</t>
  </si>
  <si>
    <t>اسنادخزانه-م9بودجه98-000923</t>
  </si>
  <si>
    <t>1398/07/23</t>
  </si>
  <si>
    <t>1400/09/23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</si>
  <si>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</si>
  <si>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</si>
  <si>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</si>
  <si>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</si>
  <si>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</si>
  <si>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</si>
  <si>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</si>
  <si>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</si>
  <si>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</si>
  <si>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مستقل مرکزی</t>
  </si>
  <si>
    <t>8874399573</t>
  </si>
  <si>
    <t>سپرده کوتاه مدت</t>
  </si>
  <si>
    <t>1398/12/04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</si>
  <si>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</si>
  <si>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</si>
  <si>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</si>
  <si>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</si>
  <si>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</si>
  <si>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</si>
  <si>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</si>
  <si>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</si>
  <si>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</si>
  <si>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</si>
  <si>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</si>
  <si>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</si>
  <si>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</si>
  <si>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</si>
  <si>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</si>
  <si>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</si>
  <si>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1399/04/25</t>
  </si>
  <si>
    <t>1399/04/19</t>
  </si>
  <si>
    <t>1399/05/15</t>
  </si>
  <si>
    <t>1399/04/31</t>
  </si>
  <si>
    <t>پالایش نفت بندرعباس</t>
  </si>
  <si>
    <t>مبین انرژی خلیج فارس</t>
  </si>
  <si>
    <t>1399/04/08</t>
  </si>
  <si>
    <t>پتروشیمی پارس</t>
  </si>
  <si>
    <t>1399/06/18</t>
  </si>
  <si>
    <t>بهای فروش</t>
  </si>
  <si>
    <t>ارزش دفتری</t>
  </si>
  <si>
    <t>سود و زیان ناشی از تغییر قیمت</t>
  </si>
  <si>
    <t>سود و زیان ناشی از فروش</t>
  </si>
  <si>
    <t>فولاد مبارکه اصفهان</t>
  </si>
  <si>
    <t>پتروشیمی پردیس</t>
  </si>
  <si>
    <t>صنایع پتروشیمی خلیج فارس</t>
  </si>
  <si>
    <t>پلی پروپیلن جم - جم پیلن</t>
  </si>
  <si>
    <t>سرمايه گذاري تامين اجتماعي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</si>
  <si>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</si>
  <si>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</si>
  <si>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</si>
  <si>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</si>
  <si>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</si>
  <si>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</si>
  <si>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</si>
  <si>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</si>
  <si>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</si>
  <si>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</si>
  <si>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</si>
  <si>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</si>
  <si>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</si>
  <si>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</si>
  <si>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</si>
  <si>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1399/07/01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</si>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</sst>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444500</xdr:colOff>
      <xdr:row>39</xdr:row>
      <xdr:rowOff>77248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B531F2D-AACB-4BCE-8C62-0E95DE0A9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6567750" y="0"/>
          <a:ext cx="7080249" cy="7506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68BB-921E-4D45-8C1B-BCFFB8941B43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0"/>
  <sheetViews>
    <sheetView rightToLeft="1" topLeftCell="A7" workbookViewId="0">
      <selection activeCell="U29" sqref="U2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6" spans="1:21" ht="22.5" x14ac:dyDescent="0.5">
      <c r="A6" s="14" t="s">
        <v>3</v>
      </c>
      <c r="C6" s="12" t="s">
        <v>71</v>
      </c>
      <c r="D6" s="12" t="s">
        <v>71</v>
      </c>
      <c r="E6" s="12" t="s">
        <v>71</v>
      </c>
      <c r="F6" s="12" t="s">
        <v>71</v>
      </c>
      <c r="G6" s="12" t="s">
        <v>71</v>
      </c>
      <c r="H6" s="12" t="s">
        <v>71</v>
      </c>
      <c r="I6" s="12" t="s">
        <v>71</v>
      </c>
      <c r="J6" s="12" t="s">
        <v>71</v>
      </c>
      <c r="K6" s="12" t="s">
        <v>71</v>
      </c>
      <c r="M6" s="12" t="s">
        <v>72</v>
      </c>
      <c r="N6" s="12" t="s">
        <v>72</v>
      </c>
      <c r="O6" s="12" t="s">
        <v>72</v>
      </c>
      <c r="P6" s="12" t="s">
        <v>72</v>
      </c>
      <c r="Q6" s="12" t="s">
        <v>72</v>
      </c>
      <c r="R6" s="12" t="s">
        <v>72</v>
      </c>
      <c r="S6" s="12" t="s">
        <v>72</v>
      </c>
      <c r="T6" s="12" t="s">
        <v>72</v>
      </c>
      <c r="U6" s="12" t="s">
        <v>72</v>
      </c>
    </row>
    <row r="7" spans="1:21" ht="22.5" x14ac:dyDescent="0.5">
      <c r="A7" s="12" t="s">
        <v>3</v>
      </c>
      <c r="C7" s="13" t="s">
        <v>103</v>
      </c>
      <c r="E7" s="13" t="s">
        <v>104</v>
      </c>
      <c r="G7" s="13" t="s">
        <v>105</v>
      </c>
      <c r="I7" s="13" t="s">
        <v>62</v>
      </c>
      <c r="K7" s="13" t="s">
        <v>106</v>
      </c>
      <c r="M7" s="13" t="s">
        <v>103</v>
      </c>
      <c r="O7" s="13" t="s">
        <v>104</v>
      </c>
      <c r="Q7" s="13" t="s">
        <v>105</v>
      </c>
      <c r="S7" s="13" t="s">
        <v>62</v>
      </c>
      <c r="U7" s="13" t="s">
        <v>106</v>
      </c>
    </row>
    <row r="8" spans="1:21" x14ac:dyDescent="0.5">
      <c r="A8" s="1" t="s">
        <v>21</v>
      </c>
      <c r="C8" s="3">
        <v>0</v>
      </c>
      <c r="E8" s="3">
        <v>70722520</v>
      </c>
      <c r="G8" s="3">
        <v>-90228244</v>
      </c>
      <c r="I8" s="3">
        <v>-19505724</v>
      </c>
      <c r="K8" s="5">
        <f>-I8/$I$29</f>
        <v>-1.1796014766032788E-2</v>
      </c>
      <c r="M8" s="3">
        <v>0</v>
      </c>
      <c r="O8" s="3">
        <v>0</v>
      </c>
      <c r="Q8" s="3">
        <v>85352073</v>
      </c>
      <c r="S8" s="3">
        <v>85352073</v>
      </c>
      <c r="U8" s="5">
        <v>9.8727925840348275E-3</v>
      </c>
    </row>
    <row r="9" spans="1:21" x14ac:dyDescent="0.5">
      <c r="A9" s="1" t="s">
        <v>16</v>
      </c>
      <c r="C9" s="3">
        <v>0</v>
      </c>
      <c r="E9" s="3">
        <v>113418609</v>
      </c>
      <c r="G9" s="3">
        <v>-7743559</v>
      </c>
      <c r="I9" s="3">
        <v>105675050</v>
      </c>
      <c r="K9" s="5">
        <f t="shared" ref="K9:K28" si="0">-I9/$I$29</f>
        <v>6.3906597376301083E-2</v>
      </c>
      <c r="M9" s="3">
        <v>0</v>
      </c>
      <c r="O9" s="3">
        <v>0</v>
      </c>
      <c r="Q9" s="3">
        <v>268523</v>
      </c>
      <c r="S9" s="3">
        <v>268523</v>
      </c>
      <c r="U9" s="5">
        <v>3.1060427589647226E-5</v>
      </c>
    </row>
    <row r="10" spans="1:21" x14ac:dyDescent="0.5">
      <c r="A10" s="1" t="s">
        <v>19</v>
      </c>
      <c r="C10" s="3">
        <v>0</v>
      </c>
      <c r="E10" s="3">
        <v>-287097924</v>
      </c>
      <c r="G10" s="3">
        <v>0</v>
      </c>
      <c r="I10" s="3">
        <v>-287097924</v>
      </c>
      <c r="K10" s="5">
        <f t="shared" si="0"/>
        <v>-0.17362141240188567</v>
      </c>
      <c r="M10" s="3">
        <v>0</v>
      </c>
      <c r="O10" s="3">
        <v>-611269891</v>
      </c>
      <c r="Q10" s="3">
        <v>42047908</v>
      </c>
      <c r="S10" s="3">
        <v>-569221983</v>
      </c>
      <c r="U10" s="5">
        <v>-6.5842695729628017E-2</v>
      </c>
    </row>
    <row r="11" spans="1:21" x14ac:dyDescent="0.5">
      <c r="A11" s="1" t="s">
        <v>18</v>
      </c>
      <c r="C11" s="3">
        <v>0</v>
      </c>
      <c r="E11" s="3">
        <v>-167319150</v>
      </c>
      <c r="G11" s="3">
        <v>0</v>
      </c>
      <c r="I11" s="3">
        <v>-167319150</v>
      </c>
      <c r="K11" s="5">
        <f t="shared" si="0"/>
        <v>-0.10118563986858703</v>
      </c>
      <c r="M11" s="3">
        <v>100730687</v>
      </c>
      <c r="O11" s="3">
        <v>-108757355</v>
      </c>
      <c r="Q11" s="3">
        <v>32385448</v>
      </c>
      <c r="S11" s="3">
        <v>24358780</v>
      </c>
      <c r="U11" s="5">
        <v>2.8176138444831432E-3</v>
      </c>
    </row>
    <row r="12" spans="1:21" x14ac:dyDescent="0.5">
      <c r="A12" s="1" t="s">
        <v>98</v>
      </c>
      <c r="C12" s="3">
        <v>0</v>
      </c>
      <c r="E12" s="3">
        <v>0</v>
      </c>
      <c r="G12" s="3">
        <v>0</v>
      </c>
      <c r="I12" s="3">
        <v>0</v>
      </c>
      <c r="K12" s="5">
        <f t="shared" si="0"/>
        <v>0</v>
      </c>
      <c r="M12" s="3">
        <v>0</v>
      </c>
      <c r="O12" s="3">
        <v>0</v>
      </c>
      <c r="Q12" s="3">
        <v>1997204188</v>
      </c>
      <c r="S12" s="3">
        <v>1997204188</v>
      </c>
      <c r="U12" s="5">
        <v>0.2310193766013123</v>
      </c>
    </row>
    <row r="13" spans="1:21" x14ac:dyDescent="0.5">
      <c r="A13" s="1" t="s">
        <v>23</v>
      </c>
      <c r="C13" s="3">
        <v>0</v>
      </c>
      <c r="E13" s="3">
        <v>-450826836</v>
      </c>
      <c r="G13" s="3">
        <v>0</v>
      </c>
      <c r="I13" s="3">
        <v>-450826836</v>
      </c>
      <c r="K13" s="5">
        <f t="shared" si="0"/>
        <v>-0.27263586905976123</v>
      </c>
      <c r="M13" s="3">
        <v>24542214</v>
      </c>
      <c r="O13" s="3">
        <v>-131260664</v>
      </c>
      <c r="Q13" s="3">
        <v>416082855</v>
      </c>
      <c r="S13" s="3">
        <v>309364405</v>
      </c>
      <c r="U13" s="5">
        <v>3.5784609513214133E-2</v>
      </c>
    </row>
    <row r="14" spans="1:21" x14ac:dyDescent="0.5">
      <c r="A14" s="1" t="s">
        <v>89</v>
      </c>
      <c r="C14" s="3">
        <v>0</v>
      </c>
      <c r="E14" s="3">
        <v>0</v>
      </c>
      <c r="G14" s="3">
        <v>0</v>
      </c>
      <c r="I14" s="3">
        <v>0</v>
      </c>
      <c r="K14" s="5">
        <f t="shared" si="0"/>
        <v>0</v>
      </c>
      <c r="M14" s="3">
        <v>27480191</v>
      </c>
      <c r="O14" s="3">
        <v>0</v>
      </c>
      <c r="Q14" s="3">
        <v>-115769481</v>
      </c>
      <c r="S14" s="3">
        <v>-88289290</v>
      </c>
      <c r="U14" s="5">
        <v>-1.0212544545481634E-2</v>
      </c>
    </row>
    <row r="15" spans="1:21" x14ac:dyDescent="0.5">
      <c r="A15" s="1" t="s">
        <v>99</v>
      </c>
      <c r="C15" s="3">
        <v>0</v>
      </c>
      <c r="E15" s="3">
        <v>0</v>
      </c>
      <c r="G15" s="3">
        <v>0</v>
      </c>
      <c r="I15" s="3">
        <v>0</v>
      </c>
      <c r="K15" s="5">
        <f t="shared" si="0"/>
        <v>0</v>
      </c>
      <c r="M15" s="3">
        <v>0</v>
      </c>
      <c r="O15" s="3">
        <v>0</v>
      </c>
      <c r="Q15" s="3">
        <v>770880463</v>
      </c>
      <c r="S15" s="3">
        <v>770880463</v>
      </c>
      <c r="U15" s="5">
        <v>8.9168811614964927E-2</v>
      </c>
    </row>
    <row r="16" spans="1:21" x14ac:dyDescent="0.5">
      <c r="A16" s="1" t="s">
        <v>100</v>
      </c>
      <c r="C16" s="3">
        <v>0</v>
      </c>
      <c r="E16" s="3">
        <v>0</v>
      </c>
      <c r="G16" s="3">
        <v>0</v>
      </c>
      <c r="I16" s="3">
        <v>0</v>
      </c>
      <c r="K16" s="5">
        <f t="shared" si="0"/>
        <v>0</v>
      </c>
      <c r="M16" s="3">
        <v>0</v>
      </c>
      <c r="O16" s="3">
        <v>0</v>
      </c>
      <c r="Q16" s="3">
        <v>2686422002</v>
      </c>
      <c r="S16" s="3">
        <v>2686422002</v>
      </c>
      <c r="U16" s="5">
        <v>0.31074215641995706</v>
      </c>
    </row>
    <row r="17" spans="1:21" x14ac:dyDescent="0.5">
      <c r="A17" s="1" t="s">
        <v>90</v>
      </c>
      <c r="C17" s="3">
        <v>0</v>
      </c>
      <c r="E17" s="3">
        <v>0</v>
      </c>
      <c r="G17" s="3">
        <v>0</v>
      </c>
      <c r="I17" s="3">
        <v>0</v>
      </c>
      <c r="K17" s="5">
        <f t="shared" si="0"/>
        <v>0</v>
      </c>
      <c r="M17" s="3">
        <v>229400000</v>
      </c>
      <c r="O17" s="3">
        <v>0</v>
      </c>
      <c r="Q17" s="3">
        <v>-2869022</v>
      </c>
      <c r="S17" s="3">
        <v>226530978</v>
      </c>
      <c r="U17" s="5">
        <v>2.6203152202906151E-2</v>
      </c>
    </row>
    <row r="18" spans="1:21" x14ac:dyDescent="0.5">
      <c r="A18" s="1" t="s">
        <v>92</v>
      </c>
      <c r="C18" s="3">
        <v>0</v>
      </c>
      <c r="E18" s="3">
        <v>0</v>
      </c>
      <c r="G18" s="3">
        <v>0</v>
      </c>
      <c r="I18" s="3">
        <v>0</v>
      </c>
      <c r="K18" s="5">
        <f t="shared" si="0"/>
        <v>0</v>
      </c>
      <c r="M18" s="3">
        <v>94584618</v>
      </c>
      <c r="O18" s="3">
        <v>0</v>
      </c>
      <c r="Q18" s="3">
        <v>336458160</v>
      </c>
      <c r="S18" s="3">
        <v>431042778</v>
      </c>
      <c r="U18" s="5">
        <v>4.9859315567416511E-2</v>
      </c>
    </row>
    <row r="19" spans="1:21" x14ac:dyDescent="0.5">
      <c r="A19" s="1" t="s">
        <v>22</v>
      </c>
      <c r="C19" s="3">
        <v>0</v>
      </c>
      <c r="E19" s="3">
        <v>107639448</v>
      </c>
      <c r="G19" s="3">
        <v>0</v>
      </c>
      <c r="I19" s="3">
        <v>107639448</v>
      </c>
      <c r="K19" s="5">
        <f t="shared" si="0"/>
        <v>6.5094559833596452E-2</v>
      </c>
      <c r="M19" s="3">
        <v>107999065</v>
      </c>
      <c r="O19" s="3">
        <v>-47006001</v>
      </c>
      <c r="Q19" s="3">
        <v>164662307</v>
      </c>
      <c r="S19" s="3">
        <v>225655371</v>
      </c>
      <c r="U19" s="5">
        <v>2.6101869527602777E-2</v>
      </c>
    </row>
    <row r="20" spans="1:21" x14ac:dyDescent="0.5">
      <c r="A20" s="1" t="s">
        <v>17</v>
      </c>
      <c r="C20" s="3">
        <v>0</v>
      </c>
      <c r="E20" s="3">
        <v>-113501832</v>
      </c>
      <c r="G20" s="3">
        <v>0</v>
      </c>
      <c r="I20" s="3">
        <v>-113501832</v>
      </c>
      <c r="K20" s="5">
        <f t="shared" si="0"/>
        <v>-6.8639814971429555E-2</v>
      </c>
      <c r="M20" s="3">
        <v>0</v>
      </c>
      <c r="O20" s="3">
        <v>-749570950</v>
      </c>
      <c r="Q20" s="3">
        <v>11827453</v>
      </c>
      <c r="S20" s="3">
        <v>-737743497</v>
      </c>
      <c r="U20" s="5">
        <v>-8.5335812829074695E-2</v>
      </c>
    </row>
    <row r="21" spans="1:21" x14ac:dyDescent="0.5">
      <c r="A21" s="1" t="s">
        <v>101</v>
      </c>
      <c r="C21" s="3">
        <v>0</v>
      </c>
      <c r="E21" s="3">
        <v>0</v>
      </c>
      <c r="G21" s="3">
        <v>0</v>
      </c>
      <c r="I21" s="3">
        <v>0</v>
      </c>
      <c r="K21" s="5">
        <f t="shared" si="0"/>
        <v>0</v>
      </c>
      <c r="M21" s="3">
        <v>0</v>
      </c>
      <c r="O21" s="3">
        <v>0</v>
      </c>
      <c r="Q21" s="3">
        <v>500160616</v>
      </c>
      <c r="S21" s="3">
        <v>500160616</v>
      </c>
      <c r="U21" s="5">
        <v>5.7854271687942375E-2</v>
      </c>
    </row>
    <row r="22" spans="1:21" x14ac:dyDescent="0.5">
      <c r="A22" s="1" t="s">
        <v>102</v>
      </c>
      <c r="C22" s="3">
        <v>0</v>
      </c>
      <c r="E22" s="3">
        <v>0</v>
      </c>
      <c r="G22" s="3">
        <v>0</v>
      </c>
      <c r="I22" s="3">
        <v>0</v>
      </c>
      <c r="K22" s="5">
        <f t="shared" si="0"/>
        <v>0</v>
      </c>
      <c r="M22" s="3">
        <v>0</v>
      </c>
      <c r="O22" s="3">
        <v>0</v>
      </c>
      <c r="Q22" s="3">
        <v>3683021245</v>
      </c>
      <c r="S22" s="3">
        <v>3683021245</v>
      </c>
      <c r="U22" s="5">
        <v>0.42602017216944127</v>
      </c>
    </row>
    <row r="23" spans="1:21" x14ac:dyDescent="0.5">
      <c r="A23" s="1" t="s">
        <v>20</v>
      </c>
      <c r="C23" s="3">
        <v>0</v>
      </c>
      <c r="E23" s="3">
        <v>-76187456</v>
      </c>
      <c r="G23" s="3">
        <v>0</v>
      </c>
      <c r="I23" s="3">
        <v>-76187456</v>
      </c>
      <c r="K23" s="5">
        <f t="shared" si="0"/>
        <v>-4.6074083482493304E-2</v>
      </c>
      <c r="M23" s="3">
        <v>22130934</v>
      </c>
      <c r="O23" s="3">
        <v>-393058210</v>
      </c>
      <c r="Q23" s="3">
        <v>0</v>
      </c>
      <c r="S23" s="3">
        <v>-370927276</v>
      </c>
      <c r="U23" s="5">
        <v>-4.2905672129475284E-2</v>
      </c>
    </row>
    <row r="24" spans="1:21" x14ac:dyDescent="0.5">
      <c r="A24" s="1" t="s">
        <v>15</v>
      </c>
      <c r="C24" s="3">
        <v>0</v>
      </c>
      <c r="E24" s="3">
        <v>-36588118</v>
      </c>
      <c r="G24" s="3">
        <v>0</v>
      </c>
      <c r="I24" s="3">
        <v>-36588118</v>
      </c>
      <c r="K24" s="5">
        <f t="shared" si="0"/>
        <v>-2.2126529637625857E-2</v>
      </c>
      <c r="M24" s="3">
        <v>1450238</v>
      </c>
      <c r="O24" s="3">
        <v>-139947083</v>
      </c>
      <c r="Q24" s="3">
        <v>0</v>
      </c>
      <c r="S24" s="3">
        <v>-138496845</v>
      </c>
      <c r="U24" s="5">
        <v>-1.6020122021268551E-2</v>
      </c>
    </row>
    <row r="25" spans="1:21" x14ac:dyDescent="0.5">
      <c r="A25" s="1" t="s">
        <v>25</v>
      </c>
      <c r="C25" s="3">
        <v>0</v>
      </c>
      <c r="E25" s="3">
        <v>-294834420</v>
      </c>
      <c r="G25" s="3">
        <v>0</v>
      </c>
      <c r="I25" s="3">
        <v>-294834420</v>
      </c>
      <c r="K25" s="5">
        <f t="shared" si="0"/>
        <v>-0.17830002987096058</v>
      </c>
      <c r="M25" s="3">
        <v>0</v>
      </c>
      <c r="O25" s="3">
        <v>-294834420</v>
      </c>
      <c r="Q25" s="3">
        <v>0</v>
      </c>
      <c r="S25" s="3">
        <v>-294834420</v>
      </c>
      <c r="U25" s="5">
        <v>-3.410390600933863E-2</v>
      </c>
    </row>
    <row r="26" spans="1:21" x14ac:dyDescent="0.5">
      <c r="A26" s="1" t="s">
        <v>24</v>
      </c>
      <c r="C26" s="3">
        <v>0</v>
      </c>
      <c r="E26" s="3">
        <v>-603913374</v>
      </c>
      <c r="G26" s="3">
        <v>0</v>
      </c>
      <c r="I26" s="3">
        <v>-603913374</v>
      </c>
      <c r="K26" s="5">
        <f t="shared" si="0"/>
        <v>-0.36521438922793542</v>
      </c>
      <c r="M26" s="3">
        <v>0</v>
      </c>
      <c r="O26" s="3">
        <v>-278442115</v>
      </c>
      <c r="Q26" s="3">
        <v>0</v>
      </c>
      <c r="S26" s="3">
        <v>-278442115</v>
      </c>
      <c r="U26" s="5">
        <v>-3.2207785369840668E-2</v>
      </c>
    </row>
    <row r="27" spans="1:21" x14ac:dyDescent="0.5">
      <c r="A27" s="1" t="s">
        <v>27</v>
      </c>
      <c r="C27" s="3">
        <v>0</v>
      </c>
      <c r="E27" s="3">
        <v>-9487799</v>
      </c>
      <c r="G27" s="3">
        <v>0</v>
      </c>
      <c r="I27" s="3">
        <v>-9487799</v>
      </c>
      <c r="K27" s="5">
        <f t="shared" si="0"/>
        <v>-5.7377115097676512E-3</v>
      </c>
      <c r="M27" s="3">
        <v>0</v>
      </c>
      <c r="O27" s="3">
        <v>-9487799</v>
      </c>
      <c r="Q27" s="3">
        <v>0</v>
      </c>
      <c r="S27" s="3">
        <v>-9487799</v>
      </c>
      <c r="U27" s="5">
        <v>-1.0974668606585929E-3</v>
      </c>
    </row>
    <row r="28" spans="1:21" x14ac:dyDescent="0.5">
      <c r="A28" s="1" t="s">
        <v>26</v>
      </c>
      <c r="C28" s="3">
        <v>0</v>
      </c>
      <c r="E28" s="3">
        <v>192362209</v>
      </c>
      <c r="G28" s="3">
        <v>0</v>
      </c>
      <c r="I28" s="3">
        <v>192362209</v>
      </c>
      <c r="K28" s="5">
        <f t="shared" si="0"/>
        <v>0.11633033758658151</v>
      </c>
      <c r="M28" s="3">
        <v>0</v>
      </c>
      <c r="O28" s="3">
        <v>192362209</v>
      </c>
      <c r="Q28" s="3">
        <v>0</v>
      </c>
      <c r="S28" s="3">
        <v>192362209</v>
      </c>
      <c r="U28" s="5">
        <v>2.2250803333900955E-2</v>
      </c>
    </row>
    <row r="29" spans="1:21" ht="22.5" thickBot="1" x14ac:dyDescent="0.55000000000000004">
      <c r="C29" s="4">
        <f>SUM(C8:C28)</f>
        <v>0</v>
      </c>
      <c r="E29" s="4">
        <f>SUM(E8:E28)</f>
        <v>-1555614123</v>
      </c>
      <c r="G29" s="4">
        <f>SUM(G8:G28)</f>
        <v>-97971803</v>
      </c>
      <c r="I29" s="4">
        <f>SUM(I8:I28)</f>
        <v>-1653585926</v>
      </c>
      <c r="K29" s="6">
        <f>SUM(K8:K28)</f>
        <v>-1</v>
      </c>
      <c r="M29" s="4">
        <f>SUM(M8:M28)</f>
        <v>608317947</v>
      </c>
      <c r="O29" s="4">
        <f>SUM(O8:O28)</f>
        <v>-2571272279</v>
      </c>
      <c r="Q29" s="4">
        <f>SUM(Q8:Q28)</f>
        <v>10608134738</v>
      </c>
      <c r="S29" s="4">
        <f>SUM(S8:S28)</f>
        <v>8645180406</v>
      </c>
      <c r="U29" s="6">
        <f>SUM(U8:U28)</f>
        <v>0.99999999999999967</v>
      </c>
    </row>
    <row r="30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5"/>
  <sheetViews>
    <sheetView rightToLeft="1" workbookViewId="0">
      <selection activeCell="K14" sqref="K14:O14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73</v>
      </c>
      <c r="C6" s="12" t="s">
        <v>71</v>
      </c>
      <c r="D6" s="12" t="s">
        <v>71</v>
      </c>
      <c r="E6" s="12" t="s">
        <v>71</v>
      </c>
      <c r="F6" s="12" t="s">
        <v>71</v>
      </c>
      <c r="G6" s="12" t="s">
        <v>71</v>
      </c>
      <c r="H6" s="12" t="s">
        <v>71</v>
      </c>
      <c r="I6" s="12" t="s">
        <v>71</v>
      </c>
      <c r="K6" s="12" t="s">
        <v>72</v>
      </c>
      <c r="L6" s="12" t="s">
        <v>72</v>
      </c>
      <c r="M6" s="12" t="s">
        <v>72</v>
      </c>
      <c r="N6" s="12" t="s">
        <v>72</v>
      </c>
      <c r="O6" s="12" t="s">
        <v>72</v>
      </c>
      <c r="P6" s="12" t="s">
        <v>72</v>
      </c>
      <c r="Q6" s="12" t="s">
        <v>72</v>
      </c>
    </row>
    <row r="7" spans="1:17" ht="22.5" x14ac:dyDescent="0.5">
      <c r="A7" s="12" t="s">
        <v>73</v>
      </c>
      <c r="C7" s="13" t="s">
        <v>107</v>
      </c>
      <c r="E7" s="13" t="s">
        <v>104</v>
      </c>
      <c r="G7" s="13" t="s">
        <v>105</v>
      </c>
      <c r="I7" s="13" t="s">
        <v>108</v>
      </c>
      <c r="K7" s="13" t="s">
        <v>107</v>
      </c>
      <c r="M7" s="13" t="s">
        <v>104</v>
      </c>
      <c r="O7" s="13" t="s">
        <v>105</v>
      </c>
      <c r="Q7" s="13" t="s">
        <v>108</v>
      </c>
    </row>
    <row r="8" spans="1:17" x14ac:dyDescent="0.5">
      <c r="A8" s="1" t="s">
        <v>41</v>
      </c>
      <c r="C8" s="3">
        <v>0</v>
      </c>
      <c r="E8" s="3">
        <v>-133367574</v>
      </c>
      <c r="G8" s="3">
        <v>205690407</v>
      </c>
      <c r="I8" s="3">
        <v>72322833</v>
      </c>
      <c r="K8" s="3">
        <v>0</v>
      </c>
      <c r="M8" s="3">
        <v>0</v>
      </c>
      <c r="O8" s="3">
        <v>205690407</v>
      </c>
      <c r="Q8" s="3">
        <v>205690407</v>
      </c>
    </row>
    <row r="9" spans="1:17" x14ac:dyDescent="0.5">
      <c r="A9" s="1" t="s">
        <v>44</v>
      </c>
      <c r="C9" s="3">
        <v>0</v>
      </c>
      <c r="E9" s="3">
        <v>5194570</v>
      </c>
      <c r="G9" s="3">
        <v>0</v>
      </c>
      <c r="I9" s="3">
        <v>5194570</v>
      </c>
      <c r="K9" s="3">
        <v>0</v>
      </c>
      <c r="M9" s="3">
        <v>9066464</v>
      </c>
      <c r="O9" s="3">
        <v>0</v>
      </c>
      <c r="Q9" s="3">
        <v>9066464</v>
      </c>
    </row>
    <row r="10" spans="1:17" x14ac:dyDescent="0.5">
      <c r="A10" s="1" t="s">
        <v>37</v>
      </c>
      <c r="C10" s="3">
        <v>0</v>
      </c>
      <c r="E10" s="3">
        <v>28891627</v>
      </c>
      <c r="G10" s="3">
        <v>0</v>
      </c>
      <c r="I10" s="3">
        <v>28891627</v>
      </c>
      <c r="K10" s="3">
        <v>0</v>
      </c>
      <c r="M10" s="3">
        <v>96145900</v>
      </c>
      <c r="O10" s="3">
        <v>0</v>
      </c>
      <c r="Q10" s="3">
        <v>96145900</v>
      </c>
    </row>
    <row r="11" spans="1:17" x14ac:dyDescent="0.5">
      <c r="A11" s="1" t="s">
        <v>50</v>
      </c>
      <c r="C11" s="3">
        <v>0</v>
      </c>
      <c r="E11" s="3">
        <v>51536431</v>
      </c>
      <c r="G11" s="3">
        <v>0</v>
      </c>
      <c r="I11" s="3">
        <v>51536431</v>
      </c>
      <c r="K11" s="3">
        <v>0</v>
      </c>
      <c r="M11" s="3">
        <v>129190498</v>
      </c>
      <c r="O11" s="3">
        <v>0</v>
      </c>
      <c r="Q11" s="3">
        <v>129190498</v>
      </c>
    </row>
    <row r="12" spans="1:17" x14ac:dyDescent="0.5">
      <c r="A12" s="1" t="s">
        <v>53</v>
      </c>
      <c r="C12" s="3">
        <v>0</v>
      </c>
      <c r="E12" s="3">
        <v>10897401</v>
      </c>
      <c r="G12" s="3">
        <v>0</v>
      </c>
      <c r="I12" s="3">
        <v>10897401</v>
      </c>
      <c r="K12" s="3">
        <v>0</v>
      </c>
      <c r="M12" s="3">
        <v>33731468</v>
      </c>
      <c r="O12" s="3">
        <v>0</v>
      </c>
      <c r="Q12" s="3">
        <v>33731468</v>
      </c>
    </row>
    <row r="13" spans="1:17" x14ac:dyDescent="0.5">
      <c r="A13" s="1" t="s">
        <v>47</v>
      </c>
      <c r="C13" s="3">
        <v>0</v>
      </c>
      <c r="E13" s="3">
        <v>87465686</v>
      </c>
      <c r="G13" s="3">
        <v>0</v>
      </c>
      <c r="I13" s="3">
        <v>87465686</v>
      </c>
      <c r="K13" s="3">
        <v>0</v>
      </c>
      <c r="M13" s="3">
        <v>203307946</v>
      </c>
      <c r="O13" s="3">
        <v>0</v>
      </c>
      <c r="Q13" s="3">
        <v>203307946</v>
      </c>
    </row>
    <row r="14" spans="1:17" ht="22.5" thickBot="1" x14ac:dyDescent="0.55000000000000004">
      <c r="C14" s="4">
        <f>SUM(C8:C13)</f>
        <v>0</v>
      </c>
      <c r="E14" s="4">
        <f>SUM(E8:E13)</f>
        <v>50618141</v>
      </c>
      <c r="G14" s="4">
        <f>SUM(G8:G13)</f>
        <v>205690407</v>
      </c>
      <c r="I14" s="4">
        <f>SUM(I8:I13)</f>
        <v>256308548</v>
      </c>
      <c r="K14" s="4">
        <f>SUM(K8:K13)</f>
        <v>0</v>
      </c>
      <c r="M14" s="4">
        <f>SUM(M8:M13)</f>
        <v>471442276</v>
      </c>
      <c r="O14" s="4">
        <f>SUM(O8:O13)</f>
        <v>205690407</v>
      </c>
      <c r="Q14" s="4">
        <f>SUM(Q8:Q13)</f>
        <v>677132683</v>
      </c>
    </row>
    <row r="15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K9" sqref="K9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6" spans="1:11" ht="22.5" x14ac:dyDescent="0.5">
      <c r="A6" s="12" t="s">
        <v>109</v>
      </c>
      <c r="B6" s="12" t="s">
        <v>109</v>
      </c>
      <c r="C6" s="12" t="s">
        <v>109</v>
      </c>
      <c r="E6" s="12" t="s">
        <v>71</v>
      </c>
      <c r="F6" s="12" t="s">
        <v>71</v>
      </c>
      <c r="G6" s="12" t="s">
        <v>71</v>
      </c>
      <c r="I6" s="12" t="s">
        <v>72</v>
      </c>
      <c r="J6" s="12" t="s">
        <v>72</v>
      </c>
      <c r="K6" s="12" t="s">
        <v>72</v>
      </c>
    </row>
    <row r="7" spans="1:11" ht="22.5" x14ac:dyDescent="0.5">
      <c r="A7" s="13" t="s">
        <v>110</v>
      </c>
      <c r="C7" s="13" t="s">
        <v>59</v>
      </c>
      <c r="E7" s="13" t="s">
        <v>111</v>
      </c>
      <c r="G7" s="13" t="s">
        <v>112</v>
      </c>
      <c r="I7" s="13" t="s">
        <v>111</v>
      </c>
      <c r="K7" s="13" t="s">
        <v>112</v>
      </c>
    </row>
    <row r="8" spans="1:11" x14ac:dyDescent="0.5">
      <c r="A8" s="1" t="s">
        <v>65</v>
      </c>
      <c r="C8" s="1" t="s">
        <v>66</v>
      </c>
      <c r="E8" s="3">
        <v>34603775</v>
      </c>
      <c r="G8" s="1">
        <v>100</v>
      </c>
      <c r="I8" s="3">
        <v>95271885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U10" sqref="U10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9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10" t="s">
        <v>0</v>
      </c>
      <c r="B2" s="10"/>
      <c r="C2" s="10"/>
      <c r="D2" s="10"/>
      <c r="E2" s="10"/>
    </row>
    <row r="3" spans="1:5" ht="22.5" x14ac:dyDescent="0.5">
      <c r="A3" s="10" t="s">
        <v>69</v>
      </c>
      <c r="B3" s="10"/>
      <c r="C3" s="10"/>
      <c r="D3" s="10"/>
      <c r="E3" s="10"/>
    </row>
    <row r="4" spans="1:5" ht="22.5" x14ac:dyDescent="0.5">
      <c r="A4" s="10" t="s">
        <v>2</v>
      </c>
      <c r="B4" s="10"/>
      <c r="C4" s="10"/>
      <c r="D4" s="10"/>
      <c r="E4" s="10"/>
    </row>
    <row r="5" spans="1:5" ht="22.5" x14ac:dyDescent="0.55000000000000004">
      <c r="E5" s="2" t="s">
        <v>119</v>
      </c>
    </row>
    <row r="6" spans="1:5" ht="22.5" x14ac:dyDescent="0.5">
      <c r="A6" s="14" t="s">
        <v>113</v>
      </c>
      <c r="C6" s="12" t="s">
        <v>71</v>
      </c>
      <c r="E6" s="12" t="s">
        <v>120</v>
      </c>
    </row>
    <row r="7" spans="1:5" ht="22.5" x14ac:dyDescent="0.5">
      <c r="A7" s="12" t="s">
        <v>113</v>
      </c>
      <c r="C7" s="13" t="s">
        <v>62</v>
      </c>
      <c r="E7" s="13" t="s">
        <v>62</v>
      </c>
    </row>
    <row r="8" spans="1:5" x14ac:dyDescent="0.5">
      <c r="A8" s="1" t="s">
        <v>114</v>
      </c>
      <c r="C8" s="3">
        <v>0</v>
      </c>
      <c r="E8" s="3">
        <v>-2548548</v>
      </c>
    </row>
    <row r="9" spans="1:5" ht="23.25" thickBot="1" x14ac:dyDescent="0.6">
      <c r="A9" s="2" t="s">
        <v>78</v>
      </c>
      <c r="C9" s="4">
        <v>0</v>
      </c>
      <c r="E9" s="4">
        <v>-2548548</v>
      </c>
    </row>
    <row r="10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24"/>
  <sheetViews>
    <sheetView rightToLeft="1" workbookViewId="0">
      <selection activeCell="Y22" sqref="Y22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9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9.570312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1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7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6" spans="1:27" ht="22.5" x14ac:dyDescent="0.5">
      <c r="A6" s="14" t="s">
        <v>3</v>
      </c>
      <c r="C6" s="12" t="s">
        <v>118</v>
      </c>
      <c r="D6" s="12" t="s">
        <v>4</v>
      </c>
      <c r="E6" s="12" t="s">
        <v>4</v>
      </c>
      <c r="F6" s="12" t="s">
        <v>4</v>
      </c>
      <c r="G6" s="12" t="s">
        <v>4</v>
      </c>
      <c r="I6" s="12" t="s">
        <v>5</v>
      </c>
      <c r="J6" s="12" t="s">
        <v>5</v>
      </c>
      <c r="K6" s="12" t="s">
        <v>5</v>
      </c>
      <c r="L6" s="12" t="s">
        <v>5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  <c r="T6" s="12" t="s">
        <v>6</v>
      </c>
      <c r="U6" s="12" t="s">
        <v>6</v>
      </c>
      <c r="V6" s="12" t="s">
        <v>6</v>
      </c>
      <c r="W6" s="12" t="s">
        <v>6</v>
      </c>
      <c r="X6" s="12" t="s">
        <v>6</v>
      </c>
      <c r="Y6" s="12" t="s">
        <v>6</v>
      </c>
    </row>
    <row r="7" spans="1:27" ht="22.5" x14ac:dyDescent="0.5">
      <c r="A7" s="14" t="s">
        <v>3</v>
      </c>
      <c r="C7" s="11" t="s">
        <v>7</v>
      </c>
      <c r="E7" s="11" t="s">
        <v>8</v>
      </c>
      <c r="G7" s="11" t="s">
        <v>9</v>
      </c>
      <c r="I7" s="13" t="s">
        <v>10</v>
      </c>
      <c r="J7" s="13" t="s">
        <v>10</v>
      </c>
      <c r="K7" s="13" t="s">
        <v>10</v>
      </c>
      <c r="M7" s="13" t="s">
        <v>11</v>
      </c>
      <c r="N7" s="13" t="s">
        <v>11</v>
      </c>
      <c r="O7" s="13" t="s">
        <v>11</v>
      </c>
      <c r="Q7" s="11" t="s">
        <v>7</v>
      </c>
      <c r="S7" s="11" t="s">
        <v>12</v>
      </c>
      <c r="U7" s="11" t="s">
        <v>8</v>
      </c>
      <c r="W7" s="11" t="s">
        <v>9</v>
      </c>
      <c r="Y7" s="11" t="s">
        <v>13</v>
      </c>
    </row>
    <row r="8" spans="1:27" ht="22.5" x14ac:dyDescent="0.5">
      <c r="A8" s="12" t="s">
        <v>3</v>
      </c>
      <c r="C8" s="12" t="s">
        <v>7</v>
      </c>
      <c r="E8" s="12" t="s">
        <v>8</v>
      </c>
      <c r="G8" s="12" t="s">
        <v>9</v>
      </c>
      <c r="I8" s="13" t="s">
        <v>7</v>
      </c>
      <c r="K8" s="13" t="s">
        <v>8</v>
      </c>
      <c r="M8" s="13" t="s">
        <v>7</v>
      </c>
      <c r="O8" s="13" t="s">
        <v>14</v>
      </c>
      <c r="Q8" s="12" t="s">
        <v>7</v>
      </c>
      <c r="S8" s="12" t="s">
        <v>12</v>
      </c>
      <c r="U8" s="12" t="s">
        <v>8</v>
      </c>
      <c r="W8" s="12" t="s">
        <v>9</v>
      </c>
      <c r="Y8" s="12" t="s">
        <v>13</v>
      </c>
    </row>
    <row r="9" spans="1:27" x14ac:dyDescent="0.5">
      <c r="A9" s="1" t="s">
        <v>15</v>
      </c>
      <c r="C9" s="3">
        <v>245366</v>
      </c>
      <c r="E9" s="3">
        <v>1442484125</v>
      </c>
      <c r="G9" s="3">
        <v>1339125160.4874001</v>
      </c>
      <c r="I9" s="3">
        <v>0</v>
      </c>
      <c r="K9" s="3">
        <v>0</v>
      </c>
      <c r="M9" s="3">
        <v>0</v>
      </c>
      <c r="O9" s="3">
        <v>0</v>
      </c>
      <c r="Q9" s="3">
        <v>245366</v>
      </c>
      <c r="S9" s="3">
        <v>5340</v>
      </c>
      <c r="U9" s="3">
        <v>1442484125</v>
      </c>
      <c r="W9" s="3">
        <v>1302537041.3484001</v>
      </c>
      <c r="Y9" s="5">
        <v>2.9113805404565114E-2</v>
      </c>
      <c r="AA9" s="3"/>
    </row>
    <row r="10" spans="1:27" x14ac:dyDescent="0.5">
      <c r="A10" s="1" t="s">
        <v>16</v>
      </c>
      <c r="C10" s="3">
        <v>8829</v>
      </c>
      <c r="E10" s="3">
        <v>1236523169</v>
      </c>
      <c r="G10" s="3">
        <v>1123104560.4324</v>
      </c>
      <c r="I10" s="3">
        <v>0</v>
      </c>
      <c r="K10" s="3">
        <v>0</v>
      </c>
      <c r="M10" s="3">
        <v>-8829</v>
      </c>
      <c r="O10" s="3">
        <v>1228779610</v>
      </c>
      <c r="Q10" s="3">
        <v>0</v>
      </c>
      <c r="S10" s="3">
        <v>0</v>
      </c>
      <c r="U10" s="3">
        <v>0</v>
      </c>
      <c r="W10" s="3">
        <v>0</v>
      </c>
      <c r="Y10" s="5">
        <v>0</v>
      </c>
      <c r="AA10" s="3"/>
    </row>
    <row r="11" spans="1:27" x14ac:dyDescent="0.5">
      <c r="A11" s="1" t="s">
        <v>17</v>
      </c>
      <c r="C11" s="3">
        <v>109783</v>
      </c>
      <c r="E11" s="3">
        <v>1779818360</v>
      </c>
      <c r="G11" s="3">
        <v>1143749242.8024001</v>
      </c>
      <c r="I11" s="3">
        <v>0</v>
      </c>
      <c r="K11" s="3">
        <v>0</v>
      </c>
      <c r="M11" s="3">
        <v>0</v>
      </c>
      <c r="O11" s="3">
        <v>0</v>
      </c>
      <c r="Q11" s="3">
        <v>109783</v>
      </c>
      <c r="S11" s="3">
        <v>9440</v>
      </c>
      <c r="U11" s="3">
        <v>1779818360</v>
      </c>
      <c r="W11" s="3">
        <v>1030247409.5472</v>
      </c>
      <c r="Y11" s="5">
        <v>2.3027692609082297E-2</v>
      </c>
      <c r="AA11" s="3"/>
    </row>
    <row r="12" spans="1:27" x14ac:dyDescent="0.5">
      <c r="A12" s="1" t="s">
        <v>18</v>
      </c>
      <c r="C12" s="3">
        <v>112207</v>
      </c>
      <c r="E12" s="3">
        <v>1892379507</v>
      </c>
      <c r="G12" s="3">
        <v>1950941302.4672999</v>
      </c>
      <c r="I12" s="3">
        <v>0</v>
      </c>
      <c r="K12" s="3">
        <v>0</v>
      </c>
      <c r="M12" s="3">
        <v>0</v>
      </c>
      <c r="O12" s="3">
        <v>0</v>
      </c>
      <c r="Q12" s="3">
        <v>112207</v>
      </c>
      <c r="S12" s="3">
        <v>15990</v>
      </c>
      <c r="U12" s="3">
        <v>1892379507</v>
      </c>
      <c r="W12" s="3">
        <v>1783622151.3123</v>
      </c>
      <c r="Y12" s="5">
        <v>3.9866834170659476E-2</v>
      </c>
      <c r="AA12" s="3"/>
    </row>
    <row r="13" spans="1:27" x14ac:dyDescent="0.5">
      <c r="A13" s="1" t="s">
        <v>19</v>
      </c>
      <c r="C13" s="3">
        <v>79123</v>
      </c>
      <c r="E13" s="3">
        <v>1638529861</v>
      </c>
      <c r="G13" s="3">
        <v>1314357894.0063</v>
      </c>
      <c r="I13" s="3">
        <v>0</v>
      </c>
      <c r="K13" s="3">
        <v>0</v>
      </c>
      <c r="M13" s="3">
        <v>0</v>
      </c>
      <c r="O13" s="3">
        <v>0</v>
      </c>
      <c r="Q13" s="3">
        <v>79123</v>
      </c>
      <c r="S13" s="3">
        <v>13060</v>
      </c>
      <c r="U13" s="3">
        <v>1638529861</v>
      </c>
      <c r="W13" s="3">
        <v>1027259969.8218</v>
      </c>
      <c r="Y13" s="5">
        <v>2.296091850895143E-2</v>
      </c>
      <c r="AA13" s="3"/>
    </row>
    <row r="14" spans="1:27" x14ac:dyDescent="0.5">
      <c r="A14" s="1" t="s">
        <v>20</v>
      </c>
      <c r="C14" s="3">
        <v>67822</v>
      </c>
      <c r="E14" s="3">
        <v>1297194317</v>
      </c>
      <c r="G14" s="3">
        <v>980323563.22679996</v>
      </c>
      <c r="I14" s="3">
        <v>0</v>
      </c>
      <c r="K14" s="3">
        <v>0</v>
      </c>
      <c r="M14" s="3">
        <v>0</v>
      </c>
      <c r="O14" s="3">
        <v>0</v>
      </c>
      <c r="Q14" s="3">
        <v>67822</v>
      </c>
      <c r="S14" s="3">
        <v>13410</v>
      </c>
      <c r="U14" s="3">
        <v>1297194317</v>
      </c>
      <c r="W14" s="3">
        <v>904136106.11220002</v>
      </c>
      <c r="Y14" s="5">
        <v>2.0208901410851347E-2</v>
      </c>
      <c r="AA14" s="3"/>
    </row>
    <row r="15" spans="1:27" x14ac:dyDescent="0.5">
      <c r="A15" s="1" t="s">
        <v>21</v>
      </c>
      <c r="C15" s="3">
        <v>51635</v>
      </c>
      <c r="E15" s="3">
        <v>928461355</v>
      </c>
      <c r="G15" s="3">
        <v>857738835.19350004</v>
      </c>
      <c r="I15" s="3">
        <v>0</v>
      </c>
      <c r="K15" s="3">
        <v>0</v>
      </c>
      <c r="M15" s="3">
        <v>-51635</v>
      </c>
      <c r="O15" s="3">
        <v>838233111</v>
      </c>
      <c r="Q15" s="3">
        <v>0</v>
      </c>
      <c r="S15" s="3">
        <v>0</v>
      </c>
      <c r="U15" s="3">
        <v>0</v>
      </c>
      <c r="W15" s="3">
        <v>0</v>
      </c>
      <c r="Y15" s="5">
        <v>0</v>
      </c>
      <c r="AA15" s="3"/>
    </row>
    <row r="16" spans="1:27" x14ac:dyDescent="0.5">
      <c r="A16" s="1" t="s">
        <v>22</v>
      </c>
      <c r="C16" s="3">
        <v>23745</v>
      </c>
      <c r="E16" s="3">
        <v>1791425992</v>
      </c>
      <c r="G16" s="3">
        <v>1636780542.813</v>
      </c>
      <c r="I16" s="3">
        <v>0</v>
      </c>
      <c r="K16" s="3">
        <v>0</v>
      </c>
      <c r="M16" s="3">
        <v>0</v>
      </c>
      <c r="O16" s="3">
        <v>0</v>
      </c>
      <c r="Q16" s="3">
        <v>23745</v>
      </c>
      <c r="S16" s="3">
        <v>73900</v>
      </c>
      <c r="U16" s="3">
        <v>1791425992</v>
      </c>
      <c r="W16" s="3">
        <v>1744419990.105</v>
      </c>
      <c r="Y16" s="5">
        <v>3.8990602588296022E-2</v>
      </c>
      <c r="AA16" s="3"/>
    </row>
    <row r="17" spans="1:27" x14ac:dyDescent="0.5">
      <c r="A17" s="1" t="s">
        <v>23</v>
      </c>
      <c r="C17" s="3">
        <v>31914</v>
      </c>
      <c r="E17" s="3">
        <v>1206138444</v>
      </c>
      <c r="G17" s="3">
        <v>1525704616.3085999</v>
      </c>
      <c r="I17" s="3">
        <v>0</v>
      </c>
      <c r="K17" s="3">
        <v>0</v>
      </c>
      <c r="M17" s="3">
        <v>0</v>
      </c>
      <c r="O17" s="3">
        <v>0</v>
      </c>
      <c r="Q17" s="3">
        <v>31914</v>
      </c>
      <c r="S17" s="3">
        <v>33880</v>
      </c>
      <c r="U17" s="3">
        <v>1206138444</v>
      </c>
      <c r="W17" s="3">
        <v>1074877779.1752</v>
      </c>
      <c r="Y17" s="5">
        <v>2.4025253411758814E-2</v>
      </c>
      <c r="AA17" s="3"/>
    </row>
    <row r="18" spans="1:27" x14ac:dyDescent="0.5">
      <c r="A18" s="1" t="s">
        <v>24</v>
      </c>
      <c r="C18" s="3">
        <v>55990</v>
      </c>
      <c r="E18" s="3">
        <v>3062009663</v>
      </c>
      <c r="G18" s="3">
        <v>3387480922.2540002</v>
      </c>
      <c r="I18" s="3">
        <v>0</v>
      </c>
      <c r="K18" s="3">
        <v>0</v>
      </c>
      <c r="M18" s="3">
        <v>0</v>
      </c>
      <c r="O18" s="3">
        <v>0</v>
      </c>
      <c r="Q18" s="3">
        <v>55990</v>
      </c>
      <c r="S18" s="3">
        <v>50010</v>
      </c>
      <c r="U18" s="3">
        <v>3062009663</v>
      </c>
      <c r="W18" s="3">
        <v>2783567547.1890001</v>
      </c>
      <c r="Y18" s="5">
        <v>6.2217227861274059E-2</v>
      </c>
      <c r="AA18" s="3"/>
    </row>
    <row r="19" spans="1:27" x14ac:dyDescent="0.5">
      <c r="A19" s="1" t="s">
        <v>25</v>
      </c>
      <c r="C19" s="3">
        <v>0</v>
      </c>
      <c r="E19" s="3">
        <v>0</v>
      </c>
      <c r="G19" s="3">
        <v>0</v>
      </c>
      <c r="I19" s="3">
        <v>87086</v>
      </c>
      <c r="K19" s="3">
        <v>1867001253</v>
      </c>
      <c r="M19" s="3">
        <v>0</v>
      </c>
      <c r="O19" s="3">
        <v>0</v>
      </c>
      <c r="Q19" s="3">
        <v>87086</v>
      </c>
      <c r="S19" s="3">
        <v>18160</v>
      </c>
      <c r="U19" s="3">
        <v>1867001253</v>
      </c>
      <c r="W19" s="3">
        <v>1572166832.4335999</v>
      </c>
      <c r="Y19" s="5">
        <v>3.5140466466581206E-2</v>
      </c>
      <c r="AA19" s="3"/>
    </row>
    <row r="20" spans="1:27" x14ac:dyDescent="0.5">
      <c r="A20" s="1" t="s">
        <v>26</v>
      </c>
      <c r="C20" s="3">
        <v>0</v>
      </c>
      <c r="E20" s="3">
        <v>0</v>
      </c>
      <c r="G20" s="3">
        <v>0</v>
      </c>
      <c r="I20" s="3">
        <v>94976</v>
      </c>
      <c r="K20" s="3">
        <v>1994326046</v>
      </c>
      <c r="M20" s="3">
        <v>0</v>
      </c>
      <c r="O20" s="3">
        <v>0</v>
      </c>
      <c r="Q20" s="3">
        <v>94976</v>
      </c>
      <c r="S20" s="3">
        <v>23160</v>
      </c>
      <c r="U20" s="3">
        <v>1994326046</v>
      </c>
      <c r="W20" s="3">
        <v>2186688255.8976002</v>
      </c>
      <c r="Y20" s="5">
        <v>4.8876012229752935E-2</v>
      </c>
      <c r="AA20" s="3"/>
    </row>
    <row r="21" spans="1:27" x14ac:dyDescent="0.5">
      <c r="A21" s="1" t="s">
        <v>27</v>
      </c>
      <c r="C21" s="3">
        <v>0</v>
      </c>
      <c r="E21" s="3">
        <v>0</v>
      </c>
      <c r="G21" s="3">
        <v>0</v>
      </c>
      <c r="I21" s="3">
        <v>42447</v>
      </c>
      <c r="K21" s="3">
        <v>897312410</v>
      </c>
      <c r="M21" s="3">
        <v>0</v>
      </c>
      <c r="O21" s="3">
        <v>0</v>
      </c>
      <c r="Q21" s="3">
        <v>42447</v>
      </c>
      <c r="S21" s="3">
        <v>21040</v>
      </c>
      <c r="U21" s="3">
        <v>897312410</v>
      </c>
      <c r="W21" s="3">
        <v>887824610.05680001</v>
      </c>
      <c r="Y21" s="5">
        <v>1.9844313144307592E-2</v>
      </c>
      <c r="AA21" s="3"/>
    </row>
    <row r="22" spans="1:27" ht="22.5" thickBot="1" x14ac:dyDescent="0.55000000000000004">
      <c r="E22" s="4">
        <f>SUM(E9:E21)</f>
        <v>16274964793</v>
      </c>
      <c r="G22" s="4">
        <f>SUM(G9:G21)</f>
        <v>15259306639.991699</v>
      </c>
      <c r="K22" s="4">
        <f>SUM(K9:K21)</f>
        <v>4758639709</v>
      </c>
      <c r="O22" s="4">
        <f>SUM(O9:O21)</f>
        <v>2067012721</v>
      </c>
      <c r="U22" s="4">
        <f>SUM(U9:U21)</f>
        <v>18868619978</v>
      </c>
      <c r="W22" s="4">
        <f>SUM(W9:W21)</f>
        <v>16297347692.9991</v>
      </c>
      <c r="Y22" s="7">
        <f>SUM(Y9:Y21)</f>
        <v>0.36427202780608026</v>
      </c>
    </row>
    <row r="23" spans="1:27" ht="22.5" thickTop="1" x14ac:dyDescent="0.5"/>
    <row r="24" spans="1:27" x14ac:dyDescent="0.5">
      <c r="Y24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4"/>
  <sheetViews>
    <sheetView rightToLeft="1" topLeftCell="H1" workbookViewId="0">
      <selection activeCell="AA17" sqref="AA17"/>
    </sheetView>
  </sheetViews>
  <sheetFormatPr defaultRowHeight="21.75" x14ac:dyDescent="0.5"/>
  <cols>
    <col min="1" max="1" width="29.5703125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7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7" style="1" bestFit="1" customWidth="1"/>
    <col min="26" max="26" width="1" style="1" customWidth="1"/>
    <col min="27" max="27" width="16" style="1" bestFit="1" customWidth="1"/>
    <col min="28" max="28" width="1" style="1" customWidth="1"/>
    <col min="29" max="29" width="7" style="1" bestFit="1" customWidth="1"/>
    <col min="30" max="30" width="1" style="1" customWidth="1"/>
    <col min="31" max="31" width="20.28515625" style="1" customWidth="1"/>
    <col min="32" max="32" width="1" style="1" customWidth="1"/>
    <col min="33" max="33" width="18.42578125" style="1" bestFit="1" customWidth="1"/>
    <col min="34" max="34" width="1" style="1" customWidth="1"/>
    <col min="35" max="35" width="22.42578125" style="1" customWidth="1"/>
    <col min="36" max="36" width="1" style="1" customWidth="1"/>
    <col min="37" max="37" width="32.710937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6" spans="1:37" ht="22.5" x14ac:dyDescent="0.5">
      <c r="A6" s="12" t="s">
        <v>29</v>
      </c>
      <c r="B6" s="12" t="s">
        <v>29</v>
      </c>
      <c r="C6" s="12" t="s">
        <v>29</v>
      </c>
      <c r="D6" s="12" t="s">
        <v>29</v>
      </c>
      <c r="E6" s="12" t="s">
        <v>29</v>
      </c>
      <c r="F6" s="12" t="s">
        <v>29</v>
      </c>
      <c r="G6" s="12" t="s">
        <v>29</v>
      </c>
      <c r="H6" s="12" t="s">
        <v>29</v>
      </c>
      <c r="I6" s="12" t="s">
        <v>29</v>
      </c>
      <c r="J6" s="12" t="s">
        <v>29</v>
      </c>
      <c r="K6" s="12" t="s">
        <v>29</v>
      </c>
      <c r="L6" s="12" t="s">
        <v>29</v>
      </c>
      <c r="M6" s="12" t="s">
        <v>29</v>
      </c>
      <c r="O6" s="12" t="s">
        <v>118</v>
      </c>
      <c r="P6" s="12" t="s">
        <v>4</v>
      </c>
      <c r="Q6" s="12" t="s">
        <v>4</v>
      </c>
      <c r="R6" s="12" t="s">
        <v>4</v>
      </c>
      <c r="S6" s="12" t="s">
        <v>4</v>
      </c>
      <c r="U6" s="12" t="s">
        <v>5</v>
      </c>
      <c r="V6" s="12" t="s">
        <v>5</v>
      </c>
      <c r="W6" s="12" t="s">
        <v>5</v>
      </c>
      <c r="X6" s="12" t="s">
        <v>5</v>
      </c>
      <c r="Y6" s="12" t="s">
        <v>5</v>
      </c>
      <c r="Z6" s="12" t="s">
        <v>5</v>
      </c>
      <c r="AA6" s="12" t="s">
        <v>5</v>
      </c>
      <c r="AC6" s="12" t="s">
        <v>6</v>
      </c>
      <c r="AD6" s="12" t="s">
        <v>6</v>
      </c>
      <c r="AE6" s="12" t="s">
        <v>6</v>
      </c>
      <c r="AF6" s="12" t="s">
        <v>6</v>
      </c>
      <c r="AG6" s="12" t="s">
        <v>6</v>
      </c>
      <c r="AH6" s="12" t="s">
        <v>6</v>
      </c>
      <c r="AI6" s="12" t="s">
        <v>6</v>
      </c>
      <c r="AJ6" s="12" t="s">
        <v>6</v>
      </c>
      <c r="AK6" s="12" t="s">
        <v>6</v>
      </c>
    </row>
    <row r="7" spans="1:37" ht="22.5" x14ac:dyDescent="0.5">
      <c r="A7" s="14" t="s">
        <v>30</v>
      </c>
      <c r="C7" s="11" t="s">
        <v>31</v>
      </c>
      <c r="E7" s="11" t="s">
        <v>32</v>
      </c>
      <c r="G7" s="11" t="s">
        <v>33</v>
      </c>
      <c r="I7" s="11" t="s">
        <v>34</v>
      </c>
      <c r="K7" s="11" t="s">
        <v>35</v>
      </c>
      <c r="M7" s="11" t="s">
        <v>28</v>
      </c>
      <c r="O7" s="11" t="s">
        <v>7</v>
      </c>
      <c r="Q7" s="11" t="s">
        <v>8</v>
      </c>
      <c r="S7" s="11" t="s">
        <v>9</v>
      </c>
      <c r="U7" s="13" t="s">
        <v>10</v>
      </c>
      <c r="V7" s="13" t="s">
        <v>10</v>
      </c>
      <c r="W7" s="13" t="s">
        <v>10</v>
      </c>
      <c r="Y7" s="13" t="s">
        <v>11</v>
      </c>
      <c r="Z7" s="13" t="s">
        <v>11</v>
      </c>
      <c r="AA7" s="13" t="s">
        <v>11</v>
      </c>
      <c r="AC7" s="11" t="s">
        <v>7</v>
      </c>
      <c r="AE7" s="11" t="s">
        <v>36</v>
      </c>
      <c r="AG7" s="11" t="s">
        <v>8</v>
      </c>
      <c r="AI7" s="11" t="s">
        <v>9</v>
      </c>
      <c r="AK7" s="11" t="s">
        <v>13</v>
      </c>
    </row>
    <row r="8" spans="1:37" ht="22.5" x14ac:dyDescent="0.5">
      <c r="A8" s="12" t="s">
        <v>30</v>
      </c>
      <c r="C8" s="12" t="s">
        <v>31</v>
      </c>
      <c r="E8" s="12" t="s">
        <v>32</v>
      </c>
      <c r="G8" s="12" t="s">
        <v>33</v>
      </c>
      <c r="I8" s="12" t="s">
        <v>34</v>
      </c>
      <c r="K8" s="12" t="s">
        <v>35</v>
      </c>
      <c r="M8" s="12" t="s">
        <v>28</v>
      </c>
      <c r="O8" s="12" t="s">
        <v>7</v>
      </c>
      <c r="Q8" s="12" t="s">
        <v>8</v>
      </c>
      <c r="S8" s="12" t="s">
        <v>9</v>
      </c>
      <c r="U8" s="13" t="s">
        <v>7</v>
      </c>
      <c r="W8" s="13" t="s">
        <v>8</v>
      </c>
      <c r="Y8" s="13" t="s">
        <v>7</v>
      </c>
      <c r="AA8" s="13" t="s">
        <v>14</v>
      </c>
      <c r="AC8" s="12" t="s">
        <v>7</v>
      </c>
      <c r="AE8" s="12" t="s">
        <v>36</v>
      </c>
      <c r="AG8" s="12" t="s">
        <v>8</v>
      </c>
      <c r="AI8" s="12" t="s">
        <v>9</v>
      </c>
      <c r="AK8" s="12" t="s">
        <v>13</v>
      </c>
    </row>
    <row r="9" spans="1:37" x14ac:dyDescent="0.5">
      <c r="A9" s="1" t="s">
        <v>37</v>
      </c>
      <c r="C9" s="1" t="s">
        <v>38</v>
      </c>
      <c r="E9" s="1" t="s">
        <v>38</v>
      </c>
      <c r="G9" s="1" t="s">
        <v>39</v>
      </c>
      <c r="I9" s="1" t="s">
        <v>40</v>
      </c>
      <c r="K9" s="3">
        <v>0</v>
      </c>
      <c r="M9" s="3">
        <v>0</v>
      </c>
      <c r="O9" s="3">
        <v>3856</v>
      </c>
      <c r="Q9" s="3">
        <v>3257966057</v>
      </c>
      <c r="S9" s="3">
        <v>3325220330</v>
      </c>
      <c r="U9" s="3">
        <v>0</v>
      </c>
      <c r="W9" s="3">
        <v>0</v>
      </c>
      <c r="Y9" s="3">
        <v>0</v>
      </c>
      <c r="AA9" s="3">
        <v>0</v>
      </c>
      <c r="AC9" s="3">
        <v>3856</v>
      </c>
      <c r="AE9" s="3">
        <v>870000</v>
      </c>
      <c r="AG9" s="3">
        <v>3257966057</v>
      </c>
      <c r="AI9" s="3">
        <v>3354111957</v>
      </c>
      <c r="AK9" s="5">
        <v>7.4969816382445265E-2</v>
      </c>
    </row>
    <row r="10" spans="1:37" x14ac:dyDescent="0.5">
      <c r="A10" s="1" t="s">
        <v>41</v>
      </c>
      <c r="C10" s="1" t="s">
        <v>38</v>
      </c>
      <c r="E10" s="1" t="s">
        <v>38</v>
      </c>
      <c r="G10" s="1" t="s">
        <v>42</v>
      </c>
      <c r="I10" s="1" t="s">
        <v>43</v>
      </c>
      <c r="K10" s="3">
        <v>0</v>
      </c>
      <c r="M10" s="3">
        <v>0</v>
      </c>
      <c r="O10" s="3">
        <v>6730</v>
      </c>
      <c r="Q10" s="3">
        <v>6524309593</v>
      </c>
      <c r="S10" s="3">
        <v>6657677167</v>
      </c>
      <c r="U10" s="3">
        <v>0</v>
      </c>
      <c r="W10" s="3">
        <v>0</v>
      </c>
      <c r="Y10" s="3">
        <v>6730</v>
      </c>
      <c r="AA10" s="3">
        <v>6730000000</v>
      </c>
      <c r="AC10" s="3">
        <v>0</v>
      </c>
      <c r="AE10" s="3">
        <v>0</v>
      </c>
      <c r="AG10" s="3">
        <v>0</v>
      </c>
      <c r="AI10" s="3">
        <v>0</v>
      </c>
      <c r="AK10" s="5">
        <v>0</v>
      </c>
    </row>
    <row r="11" spans="1:37" x14ac:dyDescent="0.5">
      <c r="A11" s="1" t="s">
        <v>44</v>
      </c>
      <c r="C11" s="1" t="s">
        <v>38</v>
      </c>
      <c r="E11" s="1" t="s">
        <v>38</v>
      </c>
      <c r="G11" s="1" t="s">
        <v>45</v>
      </c>
      <c r="I11" s="1" t="s">
        <v>46</v>
      </c>
      <c r="K11" s="3">
        <v>0</v>
      </c>
      <c r="M11" s="3">
        <v>0</v>
      </c>
      <c r="O11" s="3">
        <v>361</v>
      </c>
      <c r="Q11" s="3">
        <v>339086689</v>
      </c>
      <c r="S11" s="3">
        <v>342958583</v>
      </c>
      <c r="U11" s="3">
        <v>0</v>
      </c>
      <c r="W11" s="3">
        <v>0</v>
      </c>
      <c r="Y11" s="3">
        <v>0</v>
      </c>
      <c r="AA11" s="3">
        <v>0</v>
      </c>
      <c r="AC11" s="3">
        <v>361</v>
      </c>
      <c r="AE11" s="3">
        <v>964588</v>
      </c>
      <c r="AG11" s="3">
        <v>339086689</v>
      </c>
      <c r="AI11" s="3">
        <v>348153153</v>
      </c>
      <c r="AK11" s="5">
        <v>7.7817849517237718E-3</v>
      </c>
    </row>
    <row r="12" spans="1:37" x14ac:dyDescent="0.5">
      <c r="A12" s="1" t="s">
        <v>47</v>
      </c>
      <c r="C12" s="1" t="s">
        <v>38</v>
      </c>
      <c r="E12" s="1" t="s">
        <v>38</v>
      </c>
      <c r="G12" s="1" t="s">
        <v>48</v>
      </c>
      <c r="I12" s="1" t="s">
        <v>49</v>
      </c>
      <c r="K12" s="3">
        <v>0</v>
      </c>
      <c r="M12" s="3">
        <v>0</v>
      </c>
      <c r="O12" s="3">
        <v>6549</v>
      </c>
      <c r="Q12" s="3">
        <v>5590910702</v>
      </c>
      <c r="S12" s="3">
        <v>5706752962</v>
      </c>
      <c r="U12" s="3">
        <v>0</v>
      </c>
      <c r="W12" s="3">
        <v>0</v>
      </c>
      <c r="Y12" s="3">
        <v>0</v>
      </c>
      <c r="AA12" s="3">
        <v>0</v>
      </c>
      <c r="AC12" s="3">
        <v>6549</v>
      </c>
      <c r="AE12" s="3">
        <v>884909</v>
      </c>
      <c r="AG12" s="3">
        <v>5590910702</v>
      </c>
      <c r="AI12" s="3">
        <v>5794218648</v>
      </c>
      <c r="AK12" s="5">
        <v>0.12951013969993733</v>
      </c>
    </row>
    <row r="13" spans="1:37" x14ac:dyDescent="0.5">
      <c r="A13" s="1" t="s">
        <v>50</v>
      </c>
      <c r="C13" s="1" t="s">
        <v>38</v>
      </c>
      <c r="E13" s="1" t="s">
        <v>38</v>
      </c>
      <c r="G13" s="1" t="s">
        <v>51</v>
      </c>
      <c r="I13" s="1" t="s">
        <v>52</v>
      </c>
      <c r="K13" s="3">
        <v>0</v>
      </c>
      <c r="M13" s="3">
        <v>0</v>
      </c>
      <c r="O13" s="3">
        <v>4033</v>
      </c>
      <c r="Q13" s="3">
        <v>3435210314</v>
      </c>
      <c r="S13" s="3">
        <v>3512864381</v>
      </c>
      <c r="U13" s="3">
        <v>0</v>
      </c>
      <c r="W13" s="3">
        <v>0</v>
      </c>
      <c r="Y13" s="3">
        <v>0</v>
      </c>
      <c r="AA13" s="3">
        <v>0</v>
      </c>
      <c r="AC13" s="3">
        <v>4033</v>
      </c>
      <c r="AE13" s="3">
        <v>883969</v>
      </c>
      <c r="AG13" s="3">
        <v>3435210314</v>
      </c>
      <c r="AI13" s="3">
        <v>3564400812</v>
      </c>
      <c r="AK13" s="5">
        <v>7.9670111735950858E-2</v>
      </c>
    </row>
    <row r="14" spans="1:37" x14ac:dyDescent="0.5">
      <c r="A14" s="1" t="s">
        <v>53</v>
      </c>
      <c r="C14" s="1" t="s">
        <v>38</v>
      </c>
      <c r="E14" s="1" t="s">
        <v>38</v>
      </c>
      <c r="G14" s="1" t="s">
        <v>54</v>
      </c>
      <c r="I14" s="1" t="s">
        <v>55</v>
      </c>
      <c r="K14" s="3">
        <v>0</v>
      </c>
      <c r="M14" s="3">
        <v>0</v>
      </c>
      <c r="O14" s="3">
        <v>1223</v>
      </c>
      <c r="Q14" s="3">
        <v>968546915</v>
      </c>
      <c r="S14" s="3">
        <v>991380982</v>
      </c>
      <c r="U14" s="3">
        <v>0</v>
      </c>
      <c r="W14" s="3">
        <v>0</v>
      </c>
      <c r="Y14" s="3">
        <v>0</v>
      </c>
      <c r="AA14" s="3">
        <v>0</v>
      </c>
      <c r="AC14" s="3">
        <v>1223</v>
      </c>
      <c r="AE14" s="3">
        <v>819673</v>
      </c>
      <c r="AG14" s="3">
        <v>968546915</v>
      </c>
      <c r="AI14" s="3">
        <v>1002278383</v>
      </c>
      <c r="AK14" s="5">
        <v>2.2402539718683619E-2</v>
      </c>
    </row>
    <row r="15" spans="1:37" ht="22.5" thickBot="1" x14ac:dyDescent="0.55000000000000004">
      <c r="Q15" s="4">
        <f>SUM(Q9:Q14)</f>
        <v>20116030270</v>
      </c>
      <c r="S15" s="4">
        <f>SUM(S9:S14)</f>
        <v>20536854405</v>
      </c>
      <c r="W15" s="4">
        <f>SUM(W9:W14)</f>
        <v>0</v>
      </c>
      <c r="AA15" s="4">
        <f>SUM(AA9:AA14)</f>
        <v>6730000000</v>
      </c>
      <c r="AG15" s="4">
        <f>SUM(AG9:AG14)</f>
        <v>13591720677</v>
      </c>
      <c r="AI15" s="4">
        <f>SUM(AI9:AI14)</f>
        <v>14063162953</v>
      </c>
      <c r="AK15" s="7">
        <f>SUM(AK9:AK14)</f>
        <v>0.31433439248874084</v>
      </c>
    </row>
    <row r="16" spans="1:37" ht="22.5" thickTop="1" x14ac:dyDescent="0.5"/>
    <row r="17" spans="27:37" x14ac:dyDescent="0.5">
      <c r="AA17" s="3"/>
      <c r="AK17" s="3"/>
    </row>
    <row r="18" spans="27:37" x14ac:dyDescent="0.5">
      <c r="AA18" s="3"/>
    </row>
    <row r="19" spans="27:37" x14ac:dyDescent="0.5">
      <c r="AA19" s="3"/>
    </row>
    <row r="20" spans="27:37" x14ac:dyDescent="0.5">
      <c r="AA20" s="3"/>
    </row>
    <row r="21" spans="27:37" x14ac:dyDescent="0.5">
      <c r="AA21" s="3"/>
    </row>
    <row r="22" spans="27:37" x14ac:dyDescent="0.5">
      <c r="AA22" s="3"/>
    </row>
    <row r="23" spans="27:37" x14ac:dyDescent="0.5">
      <c r="AA23" s="3"/>
    </row>
    <row r="24" spans="27:37" x14ac:dyDescent="0.5">
      <c r="AA24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0"/>
  <sheetViews>
    <sheetView rightToLeft="1" workbookViewId="0">
      <selection activeCell="K18" sqref="K18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57</v>
      </c>
      <c r="C6" s="12" t="s">
        <v>58</v>
      </c>
      <c r="D6" s="12" t="s">
        <v>58</v>
      </c>
      <c r="E6" s="12" t="s">
        <v>58</v>
      </c>
      <c r="F6" s="12" t="s">
        <v>58</v>
      </c>
      <c r="G6" s="12" t="s">
        <v>58</v>
      </c>
      <c r="H6" s="12" t="s">
        <v>58</v>
      </c>
      <c r="I6" s="12" t="s">
        <v>58</v>
      </c>
      <c r="K6" s="12" t="s">
        <v>118</v>
      </c>
      <c r="M6" s="12" t="s">
        <v>5</v>
      </c>
      <c r="N6" s="12" t="s">
        <v>5</v>
      </c>
      <c r="O6" s="12" t="s">
        <v>5</v>
      </c>
      <c r="Q6" s="12" t="s">
        <v>6</v>
      </c>
      <c r="R6" s="12" t="s">
        <v>6</v>
      </c>
      <c r="S6" s="12" t="s">
        <v>6</v>
      </c>
    </row>
    <row r="7" spans="1:19" ht="22.5" x14ac:dyDescent="0.5">
      <c r="A7" s="12" t="s">
        <v>57</v>
      </c>
      <c r="C7" s="13" t="s">
        <v>59</v>
      </c>
      <c r="E7" s="13" t="s">
        <v>60</v>
      </c>
      <c r="G7" s="13" t="s">
        <v>61</v>
      </c>
      <c r="I7" s="13" t="s">
        <v>35</v>
      </c>
      <c r="K7" s="13" t="s">
        <v>62</v>
      </c>
      <c r="M7" s="13" t="s">
        <v>63</v>
      </c>
      <c r="O7" s="13" t="s">
        <v>64</v>
      </c>
      <c r="Q7" s="13" t="s">
        <v>62</v>
      </c>
      <c r="S7" s="13" t="s">
        <v>56</v>
      </c>
    </row>
    <row r="8" spans="1:19" x14ac:dyDescent="0.5">
      <c r="A8" s="1" t="s">
        <v>65</v>
      </c>
      <c r="C8" s="1" t="s">
        <v>66</v>
      </c>
      <c r="E8" s="1" t="s">
        <v>67</v>
      </c>
      <c r="G8" s="1" t="s">
        <v>68</v>
      </c>
      <c r="I8" s="1">
        <v>8</v>
      </c>
      <c r="K8" s="3">
        <v>5282581770</v>
      </c>
      <c r="M8" s="3">
        <v>8689653045</v>
      </c>
      <c r="O8" s="3">
        <v>220244640</v>
      </c>
      <c r="Q8" s="3">
        <v>13751990175</v>
      </c>
      <c r="S8" s="5">
        <v>0.3073791786112825</v>
      </c>
    </row>
    <row r="10" spans="1:19" x14ac:dyDescent="0.5">
      <c r="S10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E24" sqref="E24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10" t="s">
        <v>0</v>
      </c>
      <c r="B2" s="10"/>
      <c r="C2" s="10"/>
      <c r="D2" s="10"/>
      <c r="E2" s="10"/>
      <c r="F2" s="10"/>
      <c r="G2" s="10"/>
    </row>
    <row r="3" spans="1:7" ht="22.5" x14ac:dyDescent="0.5">
      <c r="A3" s="10" t="s">
        <v>69</v>
      </c>
      <c r="B3" s="10"/>
      <c r="C3" s="10"/>
      <c r="D3" s="10"/>
      <c r="E3" s="10"/>
      <c r="F3" s="10"/>
      <c r="G3" s="10"/>
    </row>
    <row r="4" spans="1:7" ht="22.5" x14ac:dyDescent="0.5">
      <c r="A4" s="10" t="s">
        <v>2</v>
      </c>
      <c r="B4" s="10"/>
      <c r="C4" s="10"/>
      <c r="D4" s="10"/>
      <c r="E4" s="10"/>
      <c r="F4" s="10"/>
      <c r="G4" s="10"/>
    </row>
    <row r="6" spans="1:7" ht="22.5" x14ac:dyDescent="0.5">
      <c r="A6" s="12" t="s">
        <v>73</v>
      </c>
      <c r="C6" s="12" t="s">
        <v>62</v>
      </c>
      <c r="E6" s="12" t="s">
        <v>106</v>
      </c>
      <c r="G6" s="12" t="s">
        <v>13</v>
      </c>
    </row>
    <row r="7" spans="1:7" x14ac:dyDescent="0.5">
      <c r="A7" s="1" t="s">
        <v>115</v>
      </c>
      <c r="C7" s="3">
        <v>-1653585926</v>
      </c>
      <c r="E7" s="5">
        <v>1.2134864301763391</v>
      </c>
      <c r="G7" s="5">
        <v>-3.6960314632936898E-2</v>
      </c>
    </row>
    <row r="8" spans="1:7" x14ac:dyDescent="0.5">
      <c r="A8" s="1" t="s">
        <v>116</v>
      </c>
      <c r="C8" s="3">
        <v>256308548</v>
      </c>
      <c r="E8" s="5">
        <v>-0.18809239970285094</v>
      </c>
      <c r="G8" s="5">
        <v>5.728909776165577E-3</v>
      </c>
    </row>
    <row r="9" spans="1:7" x14ac:dyDescent="0.5">
      <c r="A9" s="1" t="s">
        <v>117</v>
      </c>
      <c r="C9" s="3">
        <v>34603775</v>
      </c>
      <c r="E9" s="5">
        <v>-2.5394030473488229E-2</v>
      </c>
      <c r="G9" s="5">
        <v>7.7345022800306301E-4</v>
      </c>
    </row>
    <row r="10" spans="1:7" x14ac:dyDescent="0.5">
      <c r="A10" s="1" t="s">
        <v>113</v>
      </c>
      <c r="C10" s="3">
        <f>'سایر درآمدها'!C9</f>
        <v>0</v>
      </c>
      <c r="E10" s="5">
        <v>0</v>
      </c>
      <c r="G10" s="5">
        <v>0</v>
      </c>
    </row>
    <row r="11" spans="1:7" ht="22.5" thickBot="1" x14ac:dyDescent="0.55000000000000004">
      <c r="C11" s="4">
        <f>SUM(C7:C10)</f>
        <v>-1362673603</v>
      </c>
      <c r="E11" s="9">
        <f>SUM(E7:E10)</f>
        <v>0.99999999999999989</v>
      </c>
      <c r="G11" s="8">
        <f>SUM(G7:G10)</f>
        <v>-3.0457954628768259E-2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8"/>
  <sheetViews>
    <sheetView rightToLeft="1" workbookViewId="0">
      <selection activeCell="Q12" sqref="Q12"/>
    </sheetView>
  </sheetViews>
  <sheetFormatPr defaultRowHeight="21.75" x14ac:dyDescent="0.5"/>
  <cols>
    <col min="1" max="1" width="20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3.4257812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3.4257812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2" t="s">
        <v>70</v>
      </c>
      <c r="B6" s="12" t="s">
        <v>70</v>
      </c>
      <c r="C6" s="12" t="s">
        <v>70</v>
      </c>
      <c r="D6" s="12" t="s">
        <v>70</v>
      </c>
      <c r="E6" s="12" t="s">
        <v>70</v>
      </c>
      <c r="F6" s="12" t="s">
        <v>70</v>
      </c>
      <c r="G6" s="12" t="s">
        <v>70</v>
      </c>
      <c r="I6" s="12" t="s">
        <v>71</v>
      </c>
      <c r="J6" s="12" t="s">
        <v>71</v>
      </c>
      <c r="K6" s="12" t="s">
        <v>71</v>
      </c>
      <c r="L6" s="12" t="s">
        <v>71</v>
      </c>
      <c r="M6" s="12" t="s">
        <v>71</v>
      </c>
      <c r="O6" s="12" t="s">
        <v>72</v>
      </c>
      <c r="P6" s="12" t="s">
        <v>72</v>
      </c>
      <c r="Q6" s="12" t="s">
        <v>72</v>
      </c>
      <c r="R6" s="12" t="s">
        <v>72</v>
      </c>
      <c r="S6" s="12" t="s">
        <v>72</v>
      </c>
    </row>
    <row r="7" spans="1:19" ht="22.5" x14ac:dyDescent="0.5">
      <c r="A7" s="13" t="s">
        <v>73</v>
      </c>
      <c r="C7" s="13" t="s">
        <v>74</v>
      </c>
      <c r="E7" s="13" t="s">
        <v>34</v>
      </c>
      <c r="G7" s="13" t="s">
        <v>35</v>
      </c>
      <c r="I7" s="13" t="s">
        <v>75</v>
      </c>
      <c r="K7" s="13" t="s">
        <v>76</v>
      </c>
      <c r="M7" s="13" t="s">
        <v>77</v>
      </c>
      <c r="O7" s="13" t="s">
        <v>75</v>
      </c>
      <c r="Q7" s="13" t="s">
        <v>76</v>
      </c>
      <c r="S7" s="13" t="s">
        <v>77</v>
      </c>
    </row>
    <row r="8" spans="1:19" x14ac:dyDescent="0.5">
      <c r="A8" s="1" t="s">
        <v>65</v>
      </c>
      <c r="C8" s="3">
        <v>17</v>
      </c>
      <c r="E8" s="1" t="s">
        <v>78</v>
      </c>
      <c r="G8" s="1">
        <v>0</v>
      </c>
      <c r="I8" s="3">
        <v>34603775</v>
      </c>
      <c r="K8" s="3">
        <v>0</v>
      </c>
      <c r="M8" s="3">
        <v>34603775</v>
      </c>
      <c r="O8" s="3">
        <v>95271885</v>
      </c>
      <c r="Q8" s="3">
        <v>0</v>
      </c>
      <c r="S8" s="3">
        <v>95271885</v>
      </c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Q18" sqref="Q18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6" spans="1:19" ht="22.5" x14ac:dyDescent="0.5">
      <c r="A6" s="14" t="s">
        <v>3</v>
      </c>
      <c r="C6" s="12" t="s">
        <v>79</v>
      </c>
      <c r="D6" s="12" t="s">
        <v>79</v>
      </c>
      <c r="E6" s="12" t="s">
        <v>79</v>
      </c>
      <c r="F6" s="12" t="s">
        <v>79</v>
      </c>
      <c r="G6" s="12" t="s">
        <v>79</v>
      </c>
      <c r="I6" s="12" t="s">
        <v>71</v>
      </c>
      <c r="J6" s="12" t="s">
        <v>71</v>
      </c>
      <c r="K6" s="12" t="s">
        <v>71</v>
      </c>
      <c r="L6" s="12" t="s">
        <v>71</v>
      </c>
      <c r="M6" s="12" t="s">
        <v>71</v>
      </c>
      <c r="O6" s="12" t="s">
        <v>72</v>
      </c>
      <c r="P6" s="12" t="s">
        <v>72</v>
      </c>
      <c r="Q6" s="12" t="s">
        <v>72</v>
      </c>
      <c r="R6" s="12" t="s">
        <v>72</v>
      </c>
      <c r="S6" s="12" t="s">
        <v>72</v>
      </c>
    </row>
    <row r="7" spans="1:19" ht="22.5" x14ac:dyDescent="0.5">
      <c r="A7" s="12" t="s">
        <v>3</v>
      </c>
      <c r="C7" s="13" t="s">
        <v>80</v>
      </c>
      <c r="E7" s="13" t="s">
        <v>81</v>
      </c>
      <c r="G7" s="13" t="s">
        <v>82</v>
      </c>
      <c r="I7" s="13" t="s">
        <v>83</v>
      </c>
      <c r="K7" s="13" t="s">
        <v>76</v>
      </c>
      <c r="M7" s="13" t="s">
        <v>84</v>
      </c>
      <c r="O7" s="13" t="s">
        <v>83</v>
      </c>
      <c r="Q7" s="13" t="s">
        <v>76</v>
      </c>
      <c r="S7" s="13" t="s">
        <v>84</v>
      </c>
    </row>
    <row r="8" spans="1:19" x14ac:dyDescent="0.5">
      <c r="A8" s="1" t="s">
        <v>20</v>
      </c>
      <c r="C8" s="1" t="s">
        <v>85</v>
      </c>
      <c r="E8" s="3">
        <v>67822</v>
      </c>
      <c r="G8" s="3">
        <v>350</v>
      </c>
      <c r="I8" s="3">
        <v>0</v>
      </c>
      <c r="K8" s="3">
        <v>0</v>
      </c>
      <c r="M8" s="3">
        <v>0</v>
      </c>
      <c r="O8" s="3">
        <v>23737700</v>
      </c>
      <c r="Q8" s="3">
        <v>1606766</v>
      </c>
      <c r="S8" s="3">
        <v>22130934</v>
      </c>
    </row>
    <row r="9" spans="1:19" x14ac:dyDescent="0.5">
      <c r="A9" s="1" t="s">
        <v>18</v>
      </c>
      <c r="C9" s="1" t="s">
        <v>86</v>
      </c>
      <c r="E9" s="3">
        <v>183868</v>
      </c>
      <c r="G9" s="3">
        <v>600</v>
      </c>
      <c r="I9" s="3">
        <v>0</v>
      </c>
      <c r="K9" s="3">
        <v>0</v>
      </c>
      <c r="M9" s="3">
        <v>0</v>
      </c>
      <c r="O9" s="3">
        <v>110320800</v>
      </c>
      <c r="Q9" s="3">
        <v>9590113</v>
      </c>
      <c r="S9" s="3">
        <v>100730687</v>
      </c>
    </row>
    <row r="10" spans="1:19" x14ac:dyDescent="0.5">
      <c r="A10" s="1" t="s">
        <v>23</v>
      </c>
      <c r="C10" s="1" t="s">
        <v>87</v>
      </c>
      <c r="E10" s="3">
        <v>51571</v>
      </c>
      <c r="G10" s="3">
        <v>530</v>
      </c>
      <c r="I10" s="3">
        <v>0</v>
      </c>
      <c r="K10" s="3">
        <v>0</v>
      </c>
      <c r="M10" s="3">
        <v>0</v>
      </c>
      <c r="O10" s="3">
        <v>27332630</v>
      </c>
      <c r="Q10" s="3">
        <v>2790416</v>
      </c>
      <c r="S10" s="3">
        <v>24542214</v>
      </c>
    </row>
    <row r="11" spans="1:19" x14ac:dyDescent="0.5">
      <c r="A11" s="1" t="s">
        <v>15</v>
      </c>
      <c r="C11" s="1" t="s">
        <v>88</v>
      </c>
      <c r="E11" s="3">
        <v>59255</v>
      </c>
      <c r="G11" s="3">
        <v>26</v>
      </c>
      <c r="I11" s="3">
        <v>0</v>
      </c>
      <c r="K11" s="3">
        <v>0</v>
      </c>
      <c r="M11" s="3">
        <v>0</v>
      </c>
      <c r="O11" s="3">
        <v>1540630</v>
      </c>
      <c r="Q11" s="3">
        <v>90392</v>
      </c>
      <c r="S11" s="3">
        <v>1450238</v>
      </c>
    </row>
    <row r="12" spans="1:19" x14ac:dyDescent="0.5">
      <c r="A12" s="1" t="s">
        <v>89</v>
      </c>
      <c r="C12" s="1" t="s">
        <v>88</v>
      </c>
      <c r="E12" s="3">
        <v>72196</v>
      </c>
      <c r="G12" s="3">
        <v>420</v>
      </c>
      <c r="I12" s="3">
        <v>0</v>
      </c>
      <c r="K12" s="3">
        <v>0</v>
      </c>
      <c r="M12" s="3">
        <v>0</v>
      </c>
      <c r="O12" s="3">
        <v>30322320</v>
      </c>
      <c r="Q12" s="3">
        <v>2842129</v>
      </c>
      <c r="S12" s="3">
        <v>27480191</v>
      </c>
    </row>
    <row r="13" spans="1:19" x14ac:dyDescent="0.5">
      <c r="A13" s="1" t="s">
        <v>90</v>
      </c>
      <c r="C13" s="1" t="s">
        <v>91</v>
      </c>
      <c r="E13" s="3">
        <v>124000</v>
      </c>
      <c r="G13" s="3">
        <v>1850</v>
      </c>
      <c r="I13" s="3">
        <v>0</v>
      </c>
      <c r="K13" s="3">
        <v>0</v>
      </c>
      <c r="M13" s="3">
        <v>0</v>
      </c>
      <c r="O13" s="3">
        <v>229400000</v>
      </c>
      <c r="Q13" s="3">
        <v>0</v>
      </c>
      <c r="S13" s="3">
        <v>229400000</v>
      </c>
    </row>
    <row r="14" spans="1:19" x14ac:dyDescent="0.5">
      <c r="A14" s="1" t="s">
        <v>92</v>
      </c>
      <c r="C14" s="1" t="s">
        <v>88</v>
      </c>
      <c r="E14" s="3">
        <v>10986</v>
      </c>
      <c r="G14" s="3">
        <v>9500</v>
      </c>
      <c r="I14" s="3">
        <v>0</v>
      </c>
      <c r="K14" s="3">
        <v>0</v>
      </c>
      <c r="M14" s="3">
        <v>0</v>
      </c>
      <c r="O14" s="3">
        <v>104367000</v>
      </c>
      <c r="Q14" s="3">
        <v>9782382</v>
      </c>
      <c r="S14" s="3">
        <v>94584618</v>
      </c>
    </row>
    <row r="15" spans="1:19" x14ac:dyDescent="0.5">
      <c r="A15" s="1" t="s">
        <v>22</v>
      </c>
      <c r="C15" s="1" t="s">
        <v>93</v>
      </c>
      <c r="E15" s="3">
        <v>23745</v>
      </c>
      <c r="G15" s="3">
        <v>5000</v>
      </c>
      <c r="I15" s="3">
        <v>0</v>
      </c>
      <c r="K15" s="3">
        <v>0</v>
      </c>
      <c r="M15" s="3">
        <v>0</v>
      </c>
      <c r="O15" s="3">
        <v>118725000</v>
      </c>
      <c r="Q15" s="3">
        <v>10725935</v>
      </c>
      <c r="S15" s="3">
        <v>107999065</v>
      </c>
    </row>
    <row r="16" spans="1:19" ht="22.5" thickBot="1" x14ac:dyDescent="0.55000000000000004">
      <c r="I16" s="4">
        <f>SUM(I8:I15)</f>
        <v>0</v>
      </c>
      <c r="K16" s="4">
        <f>SUM(K8:K15)</f>
        <v>0</v>
      </c>
      <c r="M16" s="4">
        <f>SUM(M8:M15)</f>
        <v>0</v>
      </c>
      <c r="O16" s="4">
        <f>SUM(O8:O15)</f>
        <v>645746080</v>
      </c>
      <c r="Q16" s="4">
        <f>SUM(Q8:Q15)</f>
        <v>37428133</v>
      </c>
      <c r="S16" s="4">
        <f>SUM(S8:S15)</f>
        <v>608317947</v>
      </c>
    </row>
    <row r="17" spans="17:17" ht="22.5" thickTop="1" x14ac:dyDescent="0.5"/>
    <row r="18" spans="17:17" x14ac:dyDescent="0.5">
      <c r="Q18" s="3"/>
    </row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29"/>
  <sheetViews>
    <sheetView rightToLeft="1" topLeftCell="A7" workbookViewId="0">
      <selection activeCell="Q21" sqref="Q21:Q26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9.5703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20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20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20" ht="22.5" x14ac:dyDescent="0.5">
      <c r="A6" s="14" t="s">
        <v>3</v>
      </c>
      <c r="C6" s="12" t="s">
        <v>71</v>
      </c>
      <c r="D6" s="12" t="s">
        <v>71</v>
      </c>
      <c r="E6" s="12" t="s">
        <v>71</v>
      </c>
      <c r="F6" s="12" t="s">
        <v>71</v>
      </c>
      <c r="G6" s="12" t="s">
        <v>71</v>
      </c>
      <c r="H6" s="12" t="s">
        <v>71</v>
      </c>
      <c r="I6" s="12" t="s">
        <v>71</v>
      </c>
      <c r="K6" s="12" t="s">
        <v>72</v>
      </c>
      <c r="L6" s="12" t="s">
        <v>72</v>
      </c>
      <c r="M6" s="12" t="s">
        <v>72</v>
      </c>
      <c r="N6" s="12" t="s">
        <v>72</v>
      </c>
      <c r="O6" s="12" t="s">
        <v>72</v>
      </c>
      <c r="P6" s="12" t="s">
        <v>72</v>
      </c>
      <c r="Q6" s="12" t="s">
        <v>72</v>
      </c>
    </row>
    <row r="7" spans="1:20" ht="22.5" x14ac:dyDescent="0.5">
      <c r="A7" s="12" t="s">
        <v>3</v>
      </c>
      <c r="C7" s="13" t="s">
        <v>7</v>
      </c>
      <c r="E7" s="13" t="s">
        <v>94</v>
      </c>
      <c r="G7" s="13" t="s">
        <v>95</v>
      </c>
      <c r="I7" s="13" t="s">
        <v>96</v>
      </c>
      <c r="K7" s="13" t="s">
        <v>7</v>
      </c>
      <c r="M7" s="13" t="s">
        <v>94</v>
      </c>
      <c r="O7" s="13" t="s">
        <v>95</v>
      </c>
      <c r="Q7" s="13" t="s">
        <v>96</v>
      </c>
    </row>
    <row r="8" spans="1:20" x14ac:dyDescent="0.5">
      <c r="A8" s="1" t="s">
        <v>22</v>
      </c>
      <c r="C8" s="3">
        <v>23745</v>
      </c>
      <c r="E8" s="3">
        <v>1744419990</v>
      </c>
      <c r="G8" s="3">
        <v>1636780542</v>
      </c>
      <c r="I8" s="3">
        <v>107639448</v>
      </c>
      <c r="K8" s="3">
        <v>23745</v>
      </c>
      <c r="M8" s="3">
        <v>1744419990</v>
      </c>
      <c r="O8" s="3">
        <v>1791425991</v>
      </c>
      <c r="Q8" s="3">
        <v>-47006001</v>
      </c>
      <c r="S8" s="3"/>
      <c r="T8" s="3"/>
    </row>
    <row r="9" spans="1:20" x14ac:dyDescent="0.5">
      <c r="A9" s="1" t="s">
        <v>17</v>
      </c>
      <c r="C9" s="3">
        <v>109783</v>
      </c>
      <c r="E9" s="3">
        <v>1030247409</v>
      </c>
      <c r="G9" s="3">
        <v>1143749241</v>
      </c>
      <c r="I9" s="3">
        <v>-113501832</v>
      </c>
      <c r="K9" s="3">
        <v>109783</v>
      </c>
      <c r="M9" s="3">
        <v>1030247409</v>
      </c>
      <c r="O9" s="3">
        <v>1779818359</v>
      </c>
      <c r="Q9" s="3">
        <v>-749570950</v>
      </c>
      <c r="S9" s="3"/>
      <c r="T9" s="3"/>
    </row>
    <row r="10" spans="1:20" x14ac:dyDescent="0.5">
      <c r="A10" s="1" t="s">
        <v>25</v>
      </c>
      <c r="C10" s="3">
        <v>87086</v>
      </c>
      <c r="E10" s="3">
        <v>1572166832</v>
      </c>
      <c r="G10" s="3">
        <v>1867001252</v>
      </c>
      <c r="I10" s="3">
        <v>-294834420</v>
      </c>
      <c r="K10" s="3">
        <v>87086</v>
      </c>
      <c r="M10" s="3">
        <v>1572166832</v>
      </c>
      <c r="O10" s="3">
        <v>1867001252</v>
      </c>
      <c r="Q10" s="3">
        <v>-294834420</v>
      </c>
      <c r="S10" s="3"/>
      <c r="T10" s="3"/>
    </row>
    <row r="11" spans="1:20" x14ac:dyDescent="0.5">
      <c r="A11" s="1" t="s">
        <v>24</v>
      </c>
      <c r="C11" s="3">
        <v>55990</v>
      </c>
      <c r="E11" s="3">
        <v>2783567547</v>
      </c>
      <c r="G11" s="3">
        <v>3387480921</v>
      </c>
      <c r="I11" s="3">
        <v>-603913374</v>
      </c>
      <c r="K11" s="3">
        <v>55990</v>
      </c>
      <c r="M11" s="3">
        <v>2783567547</v>
      </c>
      <c r="O11" s="3">
        <v>3062009662</v>
      </c>
      <c r="Q11" s="3">
        <v>-278442115</v>
      </c>
      <c r="S11" s="3"/>
      <c r="T11" s="3"/>
    </row>
    <row r="12" spans="1:20" x14ac:dyDescent="0.5">
      <c r="A12" s="1" t="s">
        <v>20</v>
      </c>
      <c r="C12" s="3">
        <v>67822</v>
      </c>
      <c r="E12" s="3">
        <v>904136106</v>
      </c>
      <c r="G12" s="3">
        <v>980323562</v>
      </c>
      <c r="I12" s="3">
        <v>-76187456</v>
      </c>
      <c r="K12" s="3">
        <v>67822</v>
      </c>
      <c r="M12" s="3">
        <v>904136106</v>
      </c>
      <c r="O12" s="3">
        <v>1297194316</v>
      </c>
      <c r="Q12" s="3">
        <v>-393058210</v>
      </c>
      <c r="S12" s="3"/>
      <c r="T12" s="3"/>
    </row>
    <row r="13" spans="1:20" x14ac:dyDescent="0.5">
      <c r="A13" s="1" t="s">
        <v>19</v>
      </c>
      <c r="C13" s="3">
        <v>79123</v>
      </c>
      <c r="E13" s="3">
        <v>1027259969</v>
      </c>
      <c r="G13" s="3">
        <v>1314357893</v>
      </c>
      <c r="I13" s="3">
        <v>-287097924</v>
      </c>
      <c r="K13" s="3">
        <v>79123</v>
      </c>
      <c r="M13" s="3">
        <v>1027259969</v>
      </c>
      <c r="O13" s="3">
        <v>1638529860</v>
      </c>
      <c r="Q13" s="3">
        <v>-611269891</v>
      </c>
      <c r="S13" s="3"/>
      <c r="T13" s="3"/>
    </row>
    <row r="14" spans="1:20" x14ac:dyDescent="0.5">
      <c r="A14" s="1" t="s">
        <v>27</v>
      </c>
      <c r="C14" s="3">
        <v>42447</v>
      </c>
      <c r="E14" s="3">
        <v>887824610</v>
      </c>
      <c r="G14" s="3">
        <v>897312409</v>
      </c>
      <c r="I14" s="3">
        <v>-9487799</v>
      </c>
      <c r="K14" s="3">
        <v>42447</v>
      </c>
      <c r="M14" s="3">
        <v>887824610</v>
      </c>
      <c r="O14" s="3">
        <v>897312409</v>
      </c>
      <c r="Q14" s="3">
        <v>-9487799</v>
      </c>
      <c r="S14" s="3"/>
      <c r="T14" s="3"/>
    </row>
    <row r="15" spans="1:20" x14ac:dyDescent="0.5">
      <c r="A15" s="1" t="s">
        <v>26</v>
      </c>
      <c r="C15" s="3">
        <v>94976</v>
      </c>
      <c r="E15" s="3">
        <v>2186688255</v>
      </c>
      <c r="G15" s="3">
        <v>1994326046</v>
      </c>
      <c r="I15" s="3">
        <v>192362209</v>
      </c>
      <c r="K15" s="3">
        <v>94976</v>
      </c>
      <c r="M15" s="3">
        <v>2186688255</v>
      </c>
      <c r="O15" s="3">
        <v>1994326046</v>
      </c>
      <c r="Q15" s="3">
        <v>192362209</v>
      </c>
      <c r="S15" s="3"/>
      <c r="T15" s="3"/>
    </row>
    <row r="16" spans="1:20" x14ac:dyDescent="0.5">
      <c r="A16" s="1" t="s">
        <v>18</v>
      </c>
      <c r="C16" s="3">
        <v>112207</v>
      </c>
      <c r="E16" s="3">
        <v>1783622151</v>
      </c>
      <c r="G16" s="3">
        <v>1950941301</v>
      </c>
      <c r="I16" s="3">
        <v>-167319150</v>
      </c>
      <c r="K16" s="3">
        <v>112207</v>
      </c>
      <c r="M16" s="3">
        <v>1783622151</v>
      </c>
      <c r="O16" s="3">
        <v>1892379506</v>
      </c>
      <c r="Q16" s="3">
        <v>-108757355</v>
      </c>
      <c r="S16" s="3"/>
      <c r="T16" s="3"/>
    </row>
    <row r="17" spans="1:20" x14ac:dyDescent="0.5">
      <c r="A17" s="1" t="s">
        <v>23</v>
      </c>
      <c r="C17" s="3">
        <v>31914</v>
      </c>
      <c r="E17" s="3">
        <v>1074877779</v>
      </c>
      <c r="G17" s="3">
        <v>1525704615</v>
      </c>
      <c r="I17" s="3">
        <v>-450826836</v>
      </c>
      <c r="K17" s="3">
        <v>31914</v>
      </c>
      <c r="M17" s="3">
        <v>1074877779</v>
      </c>
      <c r="O17" s="3">
        <v>1206138443</v>
      </c>
      <c r="Q17" s="3">
        <v>-131260664</v>
      </c>
      <c r="S17" s="3"/>
      <c r="T17" s="3"/>
    </row>
    <row r="18" spans="1:20" x14ac:dyDescent="0.5">
      <c r="A18" s="1" t="s">
        <v>15</v>
      </c>
      <c r="C18" s="3">
        <v>245366</v>
      </c>
      <c r="E18" s="3">
        <v>1302537041</v>
      </c>
      <c r="G18" s="3">
        <v>1339125159</v>
      </c>
      <c r="I18" s="3">
        <v>-36588118</v>
      </c>
      <c r="K18" s="3">
        <v>245366</v>
      </c>
      <c r="M18" s="3">
        <v>1302537041</v>
      </c>
      <c r="O18" s="3">
        <v>1442484124</v>
      </c>
      <c r="Q18" s="3">
        <v>-139947083</v>
      </c>
      <c r="S18" s="3"/>
      <c r="T18" s="3"/>
    </row>
    <row r="19" spans="1:20" x14ac:dyDescent="0.5">
      <c r="A19" s="1" t="s">
        <v>16</v>
      </c>
      <c r="C19" s="3">
        <v>0</v>
      </c>
      <c r="E19" s="3">
        <v>0</v>
      </c>
      <c r="G19" s="3">
        <v>-113418609</v>
      </c>
      <c r="I19" s="3">
        <v>113418609</v>
      </c>
      <c r="K19" s="3">
        <v>0</v>
      </c>
      <c r="M19" s="3">
        <v>0</v>
      </c>
      <c r="O19" s="3">
        <v>0</v>
      </c>
      <c r="Q19" s="3">
        <v>0</v>
      </c>
      <c r="S19" s="3"/>
      <c r="T19" s="3"/>
    </row>
    <row r="20" spans="1:20" x14ac:dyDescent="0.5">
      <c r="A20" s="1" t="s">
        <v>21</v>
      </c>
      <c r="C20" s="3">
        <v>0</v>
      </c>
      <c r="E20" s="3">
        <v>0</v>
      </c>
      <c r="G20" s="3">
        <v>-70722520</v>
      </c>
      <c r="I20" s="3">
        <v>70722520</v>
      </c>
      <c r="K20" s="3">
        <v>0</v>
      </c>
      <c r="M20" s="3">
        <v>0</v>
      </c>
      <c r="O20" s="3">
        <v>0</v>
      </c>
      <c r="Q20" s="3">
        <v>0</v>
      </c>
      <c r="S20" s="3"/>
      <c r="T20" s="3"/>
    </row>
    <row r="21" spans="1:20" x14ac:dyDescent="0.5">
      <c r="A21" s="1" t="s">
        <v>44</v>
      </c>
      <c r="C21" s="3">
        <v>361</v>
      </c>
      <c r="E21" s="3">
        <v>348153153</v>
      </c>
      <c r="G21" s="3">
        <v>342958583</v>
      </c>
      <c r="I21" s="3">
        <v>5194570</v>
      </c>
      <c r="K21" s="3">
        <v>361</v>
      </c>
      <c r="M21" s="3">
        <v>348153153</v>
      </c>
      <c r="O21" s="3">
        <v>339086689</v>
      </c>
      <c r="Q21" s="3">
        <v>9066464</v>
      </c>
      <c r="S21" s="3"/>
      <c r="T21" s="3"/>
    </row>
    <row r="22" spans="1:20" x14ac:dyDescent="0.5">
      <c r="A22" s="1" t="s">
        <v>37</v>
      </c>
      <c r="C22" s="3">
        <v>3856</v>
      </c>
      <c r="E22" s="3">
        <v>3354111957</v>
      </c>
      <c r="G22" s="3">
        <v>3325220330</v>
      </c>
      <c r="I22" s="3">
        <v>28891627</v>
      </c>
      <c r="K22" s="3">
        <v>3856</v>
      </c>
      <c r="M22" s="3">
        <v>3354111957</v>
      </c>
      <c r="O22" s="3">
        <v>3257966057</v>
      </c>
      <c r="Q22" s="3">
        <v>96145900</v>
      </c>
      <c r="S22" s="3"/>
      <c r="T22" s="3"/>
    </row>
    <row r="23" spans="1:20" x14ac:dyDescent="0.5">
      <c r="A23" s="1" t="s">
        <v>50</v>
      </c>
      <c r="C23" s="3">
        <v>4033</v>
      </c>
      <c r="E23" s="3">
        <v>3564400812</v>
      </c>
      <c r="G23" s="3">
        <v>3512864381</v>
      </c>
      <c r="I23" s="3">
        <v>51536431</v>
      </c>
      <c r="K23" s="3">
        <v>4033</v>
      </c>
      <c r="M23" s="3">
        <v>3564400812</v>
      </c>
      <c r="O23" s="3">
        <v>3435210314</v>
      </c>
      <c r="Q23" s="3">
        <v>129190498</v>
      </c>
      <c r="S23" s="3"/>
      <c r="T23" s="3"/>
    </row>
    <row r="24" spans="1:20" x14ac:dyDescent="0.5">
      <c r="A24" s="1" t="s">
        <v>53</v>
      </c>
      <c r="C24" s="3">
        <v>1223</v>
      </c>
      <c r="E24" s="3">
        <v>1002278383</v>
      </c>
      <c r="G24" s="3">
        <v>991380982</v>
      </c>
      <c r="I24" s="3">
        <v>10897401</v>
      </c>
      <c r="K24" s="3">
        <v>1223</v>
      </c>
      <c r="M24" s="3">
        <v>1002278383</v>
      </c>
      <c r="O24" s="3">
        <v>968546915</v>
      </c>
      <c r="Q24" s="3">
        <v>33731468</v>
      </c>
      <c r="S24" s="3"/>
      <c r="T24" s="3"/>
    </row>
    <row r="25" spans="1:20" x14ac:dyDescent="0.5">
      <c r="A25" s="1" t="s">
        <v>47</v>
      </c>
      <c r="C25" s="3">
        <v>6549</v>
      </c>
      <c r="E25" s="3">
        <v>5794218648</v>
      </c>
      <c r="G25" s="3">
        <v>5706752962</v>
      </c>
      <c r="I25" s="3">
        <v>87465686</v>
      </c>
      <c r="K25" s="3">
        <v>6549</v>
      </c>
      <c r="M25" s="3">
        <v>5794218648</v>
      </c>
      <c r="O25" s="3">
        <v>5590910702</v>
      </c>
      <c r="Q25" s="3">
        <v>203307946</v>
      </c>
      <c r="S25" s="3"/>
      <c r="T25" s="3"/>
    </row>
    <row r="26" spans="1:20" x14ac:dyDescent="0.5">
      <c r="A26" s="1" t="s">
        <v>41</v>
      </c>
      <c r="C26" s="3">
        <v>0</v>
      </c>
      <c r="E26" s="3">
        <v>0</v>
      </c>
      <c r="G26" s="3">
        <v>133367574</v>
      </c>
      <c r="I26" s="3">
        <v>-133367574</v>
      </c>
      <c r="K26" s="3">
        <v>0</v>
      </c>
      <c r="M26" s="3">
        <v>0</v>
      </c>
      <c r="O26" s="3">
        <v>0</v>
      </c>
      <c r="Q26" s="3">
        <v>0</v>
      </c>
      <c r="S26" s="3"/>
      <c r="T26" s="3"/>
    </row>
    <row r="27" spans="1:20" ht="22.5" thickBot="1" x14ac:dyDescent="0.55000000000000004">
      <c r="E27" s="4">
        <f>SUM(E8:E26)</f>
        <v>30360510642</v>
      </c>
      <c r="G27" s="4">
        <f>SUM(G8:G26)</f>
        <v>31865506624</v>
      </c>
      <c r="I27" s="4">
        <f>SUM(I8:I26)</f>
        <v>-1504995982</v>
      </c>
      <c r="M27" s="4">
        <f>SUM(M8:M26)</f>
        <v>30360510642</v>
      </c>
      <c r="O27" s="4">
        <f>SUM(O8:O26)</f>
        <v>32460340645</v>
      </c>
      <c r="Q27" s="4">
        <f>SUM(Q8:Q26)</f>
        <v>-2099830003</v>
      </c>
    </row>
    <row r="28" spans="1:20" ht="22.5" thickTop="1" x14ac:dyDescent="0.5"/>
    <row r="29" spans="1:20" x14ac:dyDescent="0.5">
      <c r="I29" s="3"/>
      <c r="Q2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7"/>
  <sheetViews>
    <sheetView rightToLeft="1" topLeftCell="A4" workbookViewId="0">
      <selection activeCell="Q8" sqref="Q8:Q22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8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9.5703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x14ac:dyDescent="0.5">
      <c r="A3" s="10" t="s">
        <v>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22.5" x14ac:dyDescent="0.5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6" spans="1:17" ht="22.5" x14ac:dyDescent="0.5">
      <c r="A6" s="14" t="s">
        <v>3</v>
      </c>
      <c r="C6" s="12" t="s">
        <v>71</v>
      </c>
      <c r="D6" s="12" t="s">
        <v>71</v>
      </c>
      <c r="E6" s="12" t="s">
        <v>71</v>
      </c>
      <c r="F6" s="12" t="s">
        <v>71</v>
      </c>
      <c r="G6" s="12" t="s">
        <v>71</v>
      </c>
      <c r="H6" s="12" t="s">
        <v>71</v>
      </c>
      <c r="I6" s="12" t="s">
        <v>71</v>
      </c>
      <c r="K6" s="12" t="s">
        <v>72</v>
      </c>
      <c r="L6" s="12" t="s">
        <v>72</v>
      </c>
      <c r="M6" s="12" t="s">
        <v>72</v>
      </c>
      <c r="N6" s="12" t="s">
        <v>72</v>
      </c>
      <c r="O6" s="12" t="s">
        <v>72</v>
      </c>
      <c r="P6" s="12" t="s">
        <v>72</v>
      </c>
      <c r="Q6" s="12" t="s">
        <v>72</v>
      </c>
    </row>
    <row r="7" spans="1:17" ht="22.5" x14ac:dyDescent="0.5">
      <c r="A7" s="12" t="s">
        <v>3</v>
      </c>
      <c r="C7" s="13" t="s">
        <v>7</v>
      </c>
      <c r="E7" s="13" t="s">
        <v>94</v>
      </c>
      <c r="G7" s="13" t="s">
        <v>95</v>
      </c>
      <c r="I7" s="13" t="s">
        <v>97</v>
      </c>
      <c r="K7" s="13" t="s">
        <v>7</v>
      </c>
      <c r="M7" s="13" t="s">
        <v>94</v>
      </c>
      <c r="O7" s="13" t="s">
        <v>95</v>
      </c>
      <c r="Q7" s="13" t="s">
        <v>97</v>
      </c>
    </row>
    <row r="8" spans="1:17" x14ac:dyDescent="0.5">
      <c r="A8" s="1" t="s">
        <v>21</v>
      </c>
      <c r="C8" s="3">
        <v>51635</v>
      </c>
      <c r="E8" s="3">
        <v>838233111</v>
      </c>
      <c r="G8" s="3">
        <v>928461355</v>
      </c>
      <c r="I8" s="3">
        <v>-90228244</v>
      </c>
      <c r="K8" s="3">
        <v>118945</v>
      </c>
      <c r="M8" s="3">
        <v>2224130727</v>
      </c>
      <c r="O8" s="3">
        <v>2138778654</v>
      </c>
      <c r="Q8" s="3">
        <v>85352073</v>
      </c>
    </row>
    <row r="9" spans="1:17" x14ac:dyDescent="0.5">
      <c r="A9" s="1" t="s">
        <v>16</v>
      </c>
      <c r="C9" s="3">
        <v>8829</v>
      </c>
      <c r="E9" s="3">
        <v>1228779610</v>
      </c>
      <c r="G9" s="3">
        <v>1236523169</v>
      </c>
      <c r="I9" s="3">
        <v>-7743559</v>
      </c>
      <c r="K9" s="3">
        <v>15442</v>
      </c>
      <c r="M9" s="3">
        <v>2162958610</v>
      </c>
      <c r="O9" s="3">
        <v>2162690087</v>
      </c>
      <c r="Q9" s="3">
        <v>268523</v>
      </c>
    </row>
    <row r="10" spans="1:17" x14ac:dyDescent="0.5">
      <c r="A10" s="1" t="s">
        <v>19</v>
      </c>
      <c r="C10" s="3">
        <v>0</v>
      </c>
      <c r="E10" s="3">
        <v>0</v>
      </c>
      <c r="G10" s="3">
        <v>0</v>
      </c>
      <c r="I10" s="3">
        <v>0</v>
      </c>
      <c r="K10" s="3">
        <v>18086</v>
      </c>
      <c r="M10" s="3">
        <v>416584403</v>
      </c>
      <c r="O10" s="3">
        <v>374536495</v>
      </c>
      <c r="Q10" s="3">
        <v>42047908</v>
      </c>
    </row>
    <row r="11" spans="1:17" x14ac:dyDescent="0.5">
      <c r="A11" s="1" t="s">
        <v>18</v>
      </c>
      <c r="C11" s="3">
        <v>0</v>
      </c>
      <c r="E11" s="3">
        <v>0</v>
      </c>
      <c r="G11" s="3">
        <v>0</v>
      </c>
      <c r="I11" s="3">
        <v>0</v>
      </c>
      <c r="K11" s="3">
        <v>71661</v>
      </c>
      <c r="M11" s="3">
        <v>1240953612</v>
      </c>
      <c r="O11" s="3">
        <v>1208568164</v>
      </c>
      <c r="Q11" s="3">
        <v>32385448</v>
      </c>
    </row>
    <row r="12" spans="1:17" x14ac:dyDescent="0.5">
      <c r="A12" s="1" t="s">
        <v>98</v>
      </c>
      <c r="C12" s="3">
        <v>0</v>
      </c>
      <c r="E12" s="3">
        <v>0</v>
      </c>
      <c r="G12" s="3">
        <v>0</v>
      </c>
      <c r="I12" s="3">
        <v>0</v>
      </c>
      <c r="K12" s="3">
        <v>300000</v>
      </c>
      <c r="M12" s="3">
        <v>5863551673</v>
      </c>
      <c r="O12" s="3">
        <v>3866347485</v>
      </c>
      <c r="Q12" s="3">
        <v>1997204188</v>
      </c>
    </row>
    <row r="13" spans="1:17" x14ac:dyDescent="0.5">
      <c r="A13" s="1" t="s">
        <v>23</v>
      </c>
      <c r="C13" s="3">
        <v>0</v>
      </c>
      <c r="E13" s="3">
        <v>0</v>
      </c>
      <c r="G13" s="3">
        <v>0</v>
      </c>
      <c r="I13" s="3">
        <v>0</v>
      </c>
      <c r="K13" s="3">
        <v>33908</v>
      </c>
      <c r="M13" s="3">
        <v>1697581332</v>
      </c>
      <c r="O13" s="3">
        <v>1281498477</v>
      </c>
      <c r="Q13" s="3">
        <v>416082855</v>
      </c>
    </row>
    <row r="14" spans="1:17" x14ac:dyDescent="0.5">
      <c r="A14" s="1" t="s">
        <v>89</v>
      </c>
      <c r="C14" s="3">
        <v>0</v>
      </c>
      <c r="E14" s="3">
        <v>0</v>
      </c>
      <c r="G14" s="3">
        <v>0</v>
      </c>
      <c r="I14" s="3">
        <v>0</v>
      </c>
      <c r="K14" s="3">
        <v>72196</v>
      </c>
      <c r="M14" s="3">
        <v>3328411544</v>
      </c>
      <c r="O14" s="3">
        <v>3444181025</v>
      </c>
      <c r="Q14" s="3">
        <v>-115769481</v>
      </c>
    </row>
    <row r="15" spans="1:17" x14ac:dyDescent="0.5">
      <c r="A15" s="1" t="s">
        <v>99</v>
      </c>
      <c r="C15" s="3">
        <v>0</v>
      </c>
      <c r="E15" s="3">
        <v>0</v>
      </c>
      <c r="G15" s="3">
        <v>0</v>
      </c>
      <c r="I15" s="3">
        <v>0</v>
      </c>
      <c r="K15" s="3">
        <v>45000</v>
      </c>
      <c r="M15" s="3">
        <v>4529765110</v>
      </c>
      <c r="O15" s="3">
        <v>3758884647</v>
      </c>
      <c r="Q15" s="3">
        <v>770880463</v>
      </c>
    </row>
    <row r="16" spans="1:17" x14ac:dyDescent="0.5">
      <c r="A16" s="1" t="s">
        <v>100</v>
      </c>
      <c r="C16" s="3">
        <v>0</v>
      </c>
      <c r="E16" s="3">
        <v>0</v>
      </c>
      <c r="G16" s="3">
        <v>0</v>
      </c>
      <c r="I16" s="3">
        <v>0</v>
      </c>
      <c r="K16" s="3">
        <v>215000</v>
      </c>
      <c r="M16" s="3">
        <v>6483576545</v>
      </c>
      <c r="O16" s="3">
        <v>3797154543</v>
      </c>
      <c r="Q16" s="3">
        <v>2686422002</v>
      </c>
    </row>
    <row r="17" spans="1:17" x14ac:dyDescent="0.5">
      <c r="A17" s="1" t="s">
        <v>90</v>
      </c>
      <c r="C17" s="3">
        <v>0</v>
      </c>
      <c r="E17" s="3">
        <v>0</v>
      </c>
      <c r="G17" s="3">
        <v>0</v>
      </c>
      <c r="I17" s="3">
        <v>0</v>
      </c>
      <c r="K17" s="3">
        <v>124000</v>
      </c>
      <c r="M17" s="3">
        <v>3798723250</v>
      </c>
      <c r="O17" s="3">
        <v>3801592272</v>
      </c>
      <c r="Q17" s="3">
        <v>-2869022</v>
      </c>
    </row>
    <row r="18" spans="1:17" x14ac:dyDescent="0.5">
      <c r="A18" s="1" t="s">
        <v>92</v>
      </c>
      <c r="C18" s="3">
        <v>0</v>
      </c>
      <c r="E18" s="3">
        <v>0</v>
      </c>
      <c r="G18" s="3">
        <v>0</v>
      </c>
      <c r="I18" s="3">
        <v>0</v>
      </c>
      <c r="K18" s="3">
        <v>25000</v>
      </c>
      <c r="M18" s="3">
        <v>4091423806</v>
      </c>
      <c r="O18" s="3">
        <v>3754965646</v>
      </c>
      <c r="Q18" s="3">
        <v>336458160</v>
      </c>
    </row>
    <row r="19" spans="1:17" x14ac:dyDescent="0.5">
      <c r="A19" s="1" t="s">
        <v>22</v>
      </c>
      <c r="C19" s="3">
        <v>0</v>
      </c>
      <c r="E19" s="3">
        <v>0</v>
      </c>
      <c r="G19" s="3">
        <v>0</v>
      </c>
      <c r="I19" s="3">
        <v>0</v>
      </c>
      <c r="K19" s="3">
        <v>11454</v>
      </c>
      <c r="M19" s="3">
        <v>1028801844</v>
      </c>
      <c r="O19" s="3">
        <v>864139537</v>
      </c>
      <c r="Q19" s="3">
        <v>164662307</v>
      </c>
    </row>
    <row r="20" spans="1:17" x14ac:dyDescent="0.5">
      <c r="A20" s="1" t="s">
        <v>17</v>
      </c>
      <c r="C20" s="3">
        <v>0</v>
      </c>
      <c r="E20" s="3">
        <v>0</v>
      </c>
      <c r="G20" s="3">
        <v>0</v>
      </c>
      <c r="I20" s="3">
        <v>0</v>
      </c>
      <c r="K20" s="3">
        <v>30752</v>
      </c>
      <c r="M20" s="3">
        <v>510383461</v>
      </c>
      <c r="O20" s="3">
        <v>498556008</v>
      </c>
      <c r="Q20" s="3">
        <v>11827453</v>
      </c>
    </row>
    <row r="21" spans="1:17" x14ac:dyDescent="0.5">
      <c r="A21" s="1" t="s">
        <v>101</v>
      </c>
      <c r="C21" s="3">
        <v>0</v>
      </c>
      <c r="E21" s="3">
        <v>0</v>
      </c>
      <c r="G21" s="3">
        <v>0</v>
      </c>
      <c r="I21" s="3">
        <v>0</v>
      </c>
      <c r="K21" s="3">
        <v>49000</v>
      </c>
      <c r="M21" s="3">
        <v>4233603690</v>
      </c>
      <c r="O21" s="3">
        <v>3733443074</v>
      </c>
      <c r="Q21" s="3">
        <v>500160616</v>
      </c>
    </row>
    <row r="22" spans="1:17" x14ac:dyDescent="0.5">
      <c r="A22" s="1" t="s">
        <v>102</v>
      </c>
      <c r="C22" s="3">
        <v>0</v>
      </c>
      <c r="E22" s="3">
        <v>0</v>
      </c>
      <c r="G22" s="3">
        <v>0</v>
      </c>
      <c r="I22" s="3">
        <v>0</v>
      </c>
      <c r="K22" s="3">
        <v>194000</v>
      </c>
      <c r="M22" s="3">
        <v>7572280418</v>
      </c>
      <c r="O22" s="3">
        <v>3889259173</v>
      </c>
      <c r="Q22" s="3">
        <v>3683021245</v>
      </c>
    </row>
    <row r="23" spans="1:17" x14ac:dyDescent="0.5">
      <c r="A23" s="1" t="s">
        <v>41</v>
      </c>
      <c r="C23" s="3">
        <v>6730</v>
      </c>
      <c r="E23" s="3">
        <v>6730000000</v>
      </c>
      <c r="G23" s="3">
        <v>6524309593</v>
      </c>
      <c r="I23" s="3">
        <v>205690407</v>
      </c>
      <c r="K23" s="3">
        <v>6730</v>
      </c>
      <c r="M23" s="3">
        <v>6730000000</v>
      </c>
      <c r="O23" s="3">
        <v>6524309593</v>
      </c>
      <c r="Q23" s="3">
        <v>205690407</v>
      </c>
    </row>
    <row r="24" spans="1:17" ht="22.5" thickBot="1" x14ac:dyDescent="0.55000000000000004">
      <c r="E24" s="4">
        <f>SUM(E8:E23)</f>
        <v>8797012721</v>
      </c>
      <c r="G24" s="4">
        <f>SUM(G8:G23)</f>
        <v>8689294117</v>
      </c>
      <c r="I24" s="4">
        <f>SUM(I8:I23)</f>
        <v>107718604</v>
      </c>
      <c r="M24" s="4">
        <f>SUM(M8:M23)</f>
        <v>55912730025</v>
      </c>
      <c r="O24" s="4">
        <f>SUM(O8:O23)</f>
        <v>45098904880</v>
      </c>
      <c r="Q24" s="4">
        <f>SUM(Q8:Q23)</f>
        <v>10813825145</v>
      </c>
    </row>
    <row r="25" spans="1:17" ht="22.5" thickTop="1" x14ac:dyDescent="0.5"/>
    <row r="26" spans="1:17" x14ac:dyDescent="0.5">
      <c r="I26" s="3"/>
    </row>
    <row r="27" spans="1:17" x14ac:dyDescent="0.5">
      <c r="Q27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2020-10-28T06:37:31Z</dcterms:created>
  <dcterms:modified xsi:type="dcterms:W3CDTF">2020-10-31T14:16:43Z</dcterms:modified>
</cp:coreProperties>
</file>