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مهر\"/>
    </mc:Choice>
  </mc:AlternateContent>
  <xr:revisionPtr revIDLastSave="0" documentId="13_ncr:1_{FA4C0003-F10B-42FE-B417-04CE9F46ACF5}" xr6:coauthVersionLast="47" xr6:coauthVersionMax="47" xr10:uidLastSave="{00000000-0000-0000-0000-000000000000}"/>
  <bookViews>
    <workbookView xWindow="-120" yWindow="-120" windowWidth="29040" windowHeight="15840" tabRatio="754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0" l="1"/>
  <c r="E7" i="15"/>
  <c r="G10" i="15"/>
  <c r="C10" i="15"/>
  <c r="E8" i="15" s="1"/>
  <c r="K9" i="13"/>
  <c r="G9" i="13"/>
  <c r="K8" i="13"/>
  <c r="G8" i="13"/>
  <c r="E9" i="13"/>
  <c r="I9" i="13"/>
  <c r="Q11" i="12"/>
  <c r="Q10" i="12"/>
  <c r="Q9" i="12"/>
  <c r="Q12" i="12"/>
  <c r="Q17" i="12" s="1"/>
  <c r="Q13" i="12"/>
  <c r="Q14" i="12"/>
  <c r="Q15" i="12"/>
  <c r="Q16" i="12"/>
  <c r="Q8" i="12"/>
  <c r="I9" i="12"/>
  <c r="I10" i="12"/>
  <c r="I11" i="12"/>
  <c r="I12" i="12"/>
  <c r="I17" i="12" s="1"/>
  <c r="I13" i="12"/>
  <c r="I14" i="12"/>
  <c r="I15" i="12"/>
  <c r="I16" i="12"/>
  <c r="I8" i="12"/>
  <c r="O17" i="12"/>
  <c r="M17" i="12"/>
  <c r="K17" i="12"/>
  <c r="G17" i="12"/>
  <c r="E17" i="12"/>
  <c r="C17" i="12"/>
  <c r="U62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8" i="11"/>
  <c r="K62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8" i="11"/>
  <c r="I61" i="11"/>
  <c r="G62" i="11"/>
  <c r="E62" i="11"/>
  <c r="C62" i="11"/>
  <c r="Q62" i="11"/>
  <c r="O62" i="11"/>
  <c r="M62" i="11"/>
  <c r="S9" i="11"/>
  <c r="S10" i="11"/>
  <c r="S11" i="11"/>
  <c r="S12" i="11"/>
  <c r="S13" i="11"/>
  <c r="S14" i="11"/>
  <c r="S15" i="11"/>
  <c r="S16" i="11"/>
  <c r="S62" i="11" s="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8" i="11"/>
  <c r="I9" i="11"/>
  <c r="I10" i="11"/>
  <c r="I11" i="11"/>
  <c r="I12" i="11"/>
  <c r="I13" i="11"/>
  <c r="I14" i="11"/>
  <c r="I15" i="11"/>
  <c r="I62" i="11" s="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8" i="11"/>
  <c r="G62" i="10"/>
  <c r="Q9" i="10"/>
  <c r="Q10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8" i="10"/>
  <c r="E62" i="10"/>
  <c r="M62" i="10"/>
  <c r="O62" i="10"/>
  <c r="Q62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 s="1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8" i="9"/>
  <c r="O34" i="9"/>
  <c r="M34" i="9"/>
  <c r="G34" i="9"/>
  <c r="E34" i="9"/>
  <c r="O28" i="8"/>
  <c r="S28" i="8"/>
  <c r="Q28" i="8"/>
  <c r="M28" i="8"/>
  <c r="K28" i="8"/>
  <c r="I28" i="8"/>
  <c r="E9" i="15" l="1"/>
  <c r="E10" i="15" s="1"/>
  <c r="I62" i="10"/>
  <c r="I34" i="9"/>
  <c r="S9" i="7" l="1"/>
  <c r="Q9" i="7"/>
  <c r="O9" i="7"/>
  <c r="M9" i="7"/>
  <c r="K9" i="7"/>
  <c r="I9" i="7"/>
  <c r="S10" i="6"/>
  <c r="K10" i="6"/>
  <c r="M10" i="6"/>
  <c r="O10" i="6"/>
  <c r="Q10" i="6"/>
  <c r="AK14" i="3"/>
  <c r="Q14" i="3"/>
  <c r="S14" i="3"/>
  <c r="W14" i="3"/>
  <c r="AA14" i="3"/>
  <c r="AG14" i="3"/>
  <c r="AI14" i="3"/>
  <c r="W30" i="1"/>
  <c r="U30" i="1"/>
  <c r="O30" i="1"/>
  <c r="K30" i="1"/>
  <c r="G30" i="1"/>
  <c r="E30" i="1"/>
  <c r="Y30" i="1" l="1"/>
</calcChain>
</file>

<file path=xl/sharedStrings.xml><?xml version="1.0" encoding="utf-8"?>
<sst xmlns="http://schemas.openxmlformats.org/spreadsheetml/2006/main" count="612" uniqueCount="169">
  <si>
    <t>صندوق سرمایه‌گذاری مشترک مدرسه کسب و کار صوفی رازی</t>
  </si>
  <si>
    <t>صورت وضعیت پورتفوی</t>
  </si>
  <si>
    <t>برای ماه منتهی به 1400/07/30</t>
  </si>
  <si>
    <t>نام شرکت</t>
  </si>
  <si>
    <t>1400/06/31</t>
  </si>
  <si>
    <t>تغییرات طی دوره</t>
  </si>
  <si>
    <t>1400/07/30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</si>
  <si>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</si>
  <si>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</si>
  <si>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</si>
  <si>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</si>
  <si>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</si>
  <si>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</si>
  <si>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</si>
  <si>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</si>
  <si>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</si>
  <si>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پتروشیمی تندگویان</t>
  </si>
  <si>
    <t>توسعه سامانه ی نرم افزاری نگین</t>
  </si>
  <si>
    <t>توسعه‌معادن‌وفلزات‌</t>
  </si>
  <si>
    <t>حفاری شمال</t>
  </si>
  <si>
    <t>ریل پرداز نو آفرین</t>
  </si>
  <si>
    <t>س. و خدمات مدیریت صند. ب کشوری</t>
  </si>
  <si>
    <t>سخت آژند</t>
  </si>
  <si>
    <t>سرمایه گذاری سیمان تامین</t>
  </si>
  <si>
    <t>سهامی ذوب آهن  اصفهان</t>
  </si>
  <si>
    <t>فولاد  خوزستان</t>
  </si>
  <si>
    <t>فولاد امیرکبیرکاشان</t>
  </si>
  <si>
    <t>فولاد مبارکه اصفهان</t>
  </si>
  <si>
    <t>گسترش نفت و گاز پارسیان</t>
  </si>
  <si>
    <t>مبین انرژی خلیج فارس</t>
  </si>
  <si>
    <t>مخابرات ایران</t>
  </si>
  <si>
    <t>نفت‌ بهران‌</t>
  </si>
  <si>
    <t>کشتیرانی جمهوری اسلامی ایران</t>
  </si>
  <si>
    <t>ملی‌ صنایع‌ مس‌ ایران‌</t>
  </si>
  <si>
    <t>نفت سپاهان</t>
  </si>
  <si>
    <t>زغال سنگ پروده طبس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</si>
  <si>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</si>
  <si>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</si>
  <si>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</si>
  <si>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</si>
  <si>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</si>
  <si>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</si>
  <si>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</si>
  <si>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</si>
  <si>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</si>
  <si>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</si>
  <si>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</si>
  <si>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</si>
  <si>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</si>
  <si>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اسنادخزانه-م12بودجه98-001111</t>
  </si>
  <si>
    <t>1398/09/13</t>
  </si>
  <si>
    <t>1400/11/11</t>
  </si>
  <si>
    <t>اسنادخزانه-م3بودجه99-011110</t>
  </si>
  <si>
    <t>1399/06/22</t>
  </si>
  <si>
    <t>1401/11/10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</si>
  <si>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</si>
  <si>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</si>
  <si>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</si>
  <si>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</si>
  <si>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</si>
  <si>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</si>
  <si>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</si>
  <si>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</si>
  <si>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</si>
  <si>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</si>
  <si>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</si>
  <si>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</si>
  <si>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</si>
  <si>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</si>
  <si>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</si>
  <si>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</si>
  <si>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</si>
  <si>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</si>
  <si>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</si>
  <si>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بانک پاسارگاد هفت تیر</t>
  </si>
  <si>
    <t>207-8100-15444444-1</t>
  </si>
  <si>
    <t>1399/06/24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</si>
  <si>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</si>
  <si>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</si>
  <si>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</si>
  <si>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</si>
  <si>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</si>
  <si>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</si>
  <si>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</si>
  <si>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</si>
  <si>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</si>
  <si>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</si>
  <si>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</si>
  <si>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</si>
  <si>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</si>
  <si>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</si>
  <si>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</si>
  <si>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</si>
  <si>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1400/03/31</t>
  </si>
  <si>
    <t>1400/03/04</t>
  </si>
  <si>
    <t>سرمایه‌گذاری‌ صنعت‌ نفت‌</t>
  </si>
  <si>
    <t>1400/04/26</t>
  </si>
  <si>
    <t>بانک سینا</t>
  </si>
  <si>
    <t>1400/04/31</t>
  </si>
  <si>
    <t>سرمایه‌ گذاری‌ پارس‌ توشه‌</t>
  </si>
  <si>
    <t>1400/04/24</t>
  </si>
  <si>
    <t>سرمایه‌گذاری‌صندوق‌بازنشستگی‌</t>
  </si>
  <si>
    <t>1400/04/14</t>
  </si>
  <si>
    <t>پالایش نفت تبریز</t>
  </si>
  <si>
    <t>1400/05/11</t>
  </si>
  <si>
    <t>1400/04/09</t>
  </si>
  <si>
    <t>پالایش نفت بندرعباس</t>
  </si>
  <si>
    <t>1400/04/27</t>
  </si>
  <si>
    <t>شرکت بهمن لیزینگ</t>
  </si>
  <si>
    <t>1400/04/12</t>
  </si>
  <si>
    <t>1400/04/22</t>
  </si>
  <si>
    <t>تامین سرمایه نوین</t>
  </si>
  <si>
    <t>1400/03/11</t>
  </si>
  <si>
    <t>سرمایه گذاری صدرتامین</t>
  </si>
  <si>
    <t>1400/05/20</t>
  </si>
  <si>
    <t>1400/03/25</t>
  </si>
  <si>
    <t>سپید ماکیان</t>
  </si>
  <si>
    <t>1400/03/05</t>
  </si>
  <si>
    <t>لیزینگ کارآفرین</t>
  </si>
  <si>
    <t>1400/04/07</t>
  </si>
  <si>
    <t>بهای فروش</t>
  </si>
  <si>
    <t>ارزش دفتری</t>
  </si>
  <si>
    <t>سود و زیان ناشی از تغییر قیمت</t>
  </si>
  <si>
    <t>سود و زیان ناشی از فروش</t>
  </si>
  <si>
    <t>سرمایه‌گذاری‌ سپه‌</t>
  </si>
  <si>
    <t>فروسیلیس‌ ایران‌</t>
  </si>
  <si>
    <t>تراکتورسازی‌ایران‌</t>
  </si>
  <si>
    <t>پالایش نفت اصفهان</t>
  </si>
  <si>
    <t>بانک ملت</t>
  </si>
  <si>
    <t>م .صنایع و معادن احیاء سپاهان</t>
  </si>
  <si>
    <t>پالایش نفت تهران</t>
  </si>
  <si>
    <t>سرمایه گذاری ملت</t>
  </si>
  <si>
    <t>فروشگاههای زنجیره ای افق کوروش</t>
  </si>
  <si>
    <t>ح . سرمایه گذاری صدرتامین</t>
  </si>
  <si>
    <t>صنعت غذایی کورش</t>
  </si>
  <si>
    <t>مدیریت سرمایه گذاری کوثربهمن</t>
  </si>
  <si>
    <t>فرآوری معدنی اپال کانی پارس</t>
  </si>
  <si>
    <t>صنایع چوب خزر کاسپین</t>
  </si>
  <si>
    <t>ح . تامین سرمایه نوین</t>
  </si>
  <si>
    <t>سپیدار سیستم آسیا</t>
  </si>
  <si>
    <t>پتروشیمی بوعلی سینا</t>
  </si>
  <si>
    <t>تولید و توسعه سرب روی ایرانیان</t>
  </si>
  <si>
    <t>گسترش صنایع روی ایرانیان</t>
  </si>
  <si>
    <t>گ.مدیریت ارزش سرمایه ص ب کشوری</t>
  </si>
  <si>
    <t>محصولات کاغذی لطیف</t>
  </si>
  <si>
    <t>سرمایه گذاری هامون صبا</t>
  </si>
  <si>
    <t>اسنادخزانه-م4بودجه97-991022</t>
  </si>
  <si>
    <t>اسنادخزانه-م18بودجه97-000525</t>
  </si>
  <si>
    <t>اسنادخزانه-م5بودجه98-000422</t>
  </si>
  <si>
    <t>اسنادخزانه-م4بودجه98-000421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</si>
  <si>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</si>
  <si>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</si>
  <si>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</si>
  <si>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</si>
  <si>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</si>
  <si>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</si>
  <si>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</si>
  <si>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</si>
  <si>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</si>
  <si>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</si>
  <si>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</si>
  <si>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</si>
  <si>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</si>
  <si>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</si>
  <si>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</si>
  <si>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1400/07/01</t>
  </si>
  <si>
    <t>-</t>
  </si>
  <si>
    <t>تا پایان ماه</t>
  </si>
  <si>
    <t>از ابتدای سال مالی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</si>
</sst>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0</xdr:row>
          <xdr:rowOff>76200</xdr:rowOff>
        </xdr:from>
        <xdr:to>
          <xdr:col>10</xdr:col>
          <xdr:colOff>504825</xdr:colOff>
          <xdr:row>34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C075717-FAB5-4DD9-87D4-6176B897A0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C928D-2E26-4242-99E9-13F4E078F9C3}">
  <dimension ref="A1"/>
  <sheetViews>
    <sheetView rightToLeft="1" tabSelected="1" view="pageBreakPreview" zoomScale="60" zoomScaleNormal="100" workbookViewId="0">
      <selection activeCell="Z7" sqref="Z7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285750</xdr:colOff>
                <xdr:row>0</xdr:row>
                <xdr:rowOff>76200</xdr:rowOff>
              </from>
              <to>
                <xdr:col>10</xdr:col>
                <xdr:colOff>514350</xdr:colOff>
                <xdr:row>34</xdr:row>
                <xdr:rowOff>161925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3"/>
  <sheetViews>
    <sheetView rightToLeft="1" topLeftCell="A49" workbookViewId="0">
      <selection activeCell="M70" sqref="M70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 x14ac:dyDescent="0.55000000000000004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 x14ac:dyDescent="0.55000000000000004">
      <c r="A6" s="20" t="s">
        <v>3</v>
      </c>
      <c r="C6" s="21" t="s">
        <v>79</v>
      </c>
      <c r="D6" s="21" t="s">
        <v>79</v>
      </c>
      <c r="E6" s="21" t="s">
        <v>79</v>
      </c>
      <c r="F6" s="21" t="s">
        <v>79</v>
      </c>
      <c r="G6" s="21" t="s">
        <v>79</v>
      </c>
      <c r="H6" s="21" t="s">
        <v>79</v>
      </c>
      <c r="I6" s="21" t="s">
        <v>79</v>
      </c>
      <c r="J6" s="21" t="s">
        <v>79</v>
      </c>
      <c r="K6" s="21" t="s">
        <v>79</v>
      </c>
      <c r="M6" s="21" t="s">
        <v>80</v>
      </c>
      <c r="N6" s="21" t="s">
        <v>80</v>
      </c>
      <c r="O6" s="21" t="s">
        <v>80</v>
      </c>
      <c r="P6" s="21" t="s">
        <v>80</v>
      </c>
      <c r="Q6" s="21" t="s">
        <v>80</v>
      </c>
      <c r="R6" s="21" t="s">
        <v>80</v>
      </c>
      <c r="S6" s="21" t="s">
        <v>80</v>
      </c>
      <c r="T6" s="21" t="s">
        <v>80</v>
      </c>
      <c r="U6" s="21" t="s">
        <v>80</v>
      </c>
    </row>
    <row r="7" spans="1:21" ht="24.75" x14ac:dyDescent="0.55000000000000004">
      <c r="A7" s="21" t="s">
        <v>3</v>
      </c>
      <c r="C7" s="21" t="s">
        <v>150</v>
      </c>
      <c r="E7" s="21" t="s">
        <v>151</v>
      </c>
      <c r="G7" s="21" t="s">
        <v>152</v>
      </c>
      <c r="I7" s="21" t="s">
        <v>67</v>
      </c>
      <c r="K7" s="21" t="s">
        <v>153</v>
      </c>
      <c r="M7" s="21" t="s">
        <v>150</v>
      </c>
      <c r="O7" s="21" t="s">
        <v>151</v>
      </c>
      <c r="Q7" s="21" t="s">
        <v>152</v>
      </c>
      <c r="S7" s="21" t="s">
        <v>67</v>
      </c>
      <c r="U7" s="21" t="s">
        <v>153</v>
      </c>
    </row>
    <row r="8" spans="1:21" x14ac:dyDescent="0.55000000000000004">
      <c r="A8" s="1" t="s">
        <v>26</v>
      </c>
      <c r="C8" s="7">
        <v>0</v>
      </c>
      <c r="D8" s="15"/>
      <c r="E8" s="7">
        <v>-22151250</v>
      </c>
      <c r="F8" s="7"/>
      <c r="G8" s="7">
        <v>57779318</v>
      </c>
      <c r="H8" s="7"/>
      <c r="I8" s="7">
        <f>C8+E8+G8</f>
        <v>35628068</v>
      </c>
      <c r="J8" s="7"/>
      <c r="K8" s="9">
        <f>I8/$I$62</f>
        <v>1.4845317538675634E-2</v>
      </c>
      <c r="L8" s="7"/>
      <c r="M8" s="7">
        <v>112382913</v>
      </c>
      <c r="N8" s="7"/>
      <c r="O8" s="7">
        <v>244655289</v>
      </c>
      <c r="P8" s="7"/>
      <c r="Q8" s="7">
        <v>276032040</v>
      </c>
      <c r="R8" s="7"/>
      <c r="S8" s="7">
        <f>M8+O8+Q8</f>
        <v>633070242</v>
      </c>
      <c r="T8" s="7"/>
      <c r="U8" s="9">
        <f>S8/$S$62</f>
        <v>4.7251023416829782E-2</v>
      </c>
    </row>
    <row r="9" spans="1:21" x14ac:dyDescent="0.55000000000000004">
      <c r="A9" s="1" t="s">
        <v>30</v>
      </c>
      <c r="C9" s="7">
        <v>0</v>
      </c>
      <c r="D9" s="15"/>
      <c r="E9" s="7">
        <v>8733060</v>
      </c>
      <c r="F9" s="7"/>
      <c r="G9" s="7">
        <v>-42661907</v>
      </c>
      <c r="H9" s="7"/>
      <c r="I9" s="7">
        <f t="shared" ref="I9:I60" si="0">C9+E9+G9</f>
        <v>-33928847</v>
      </c>
      <c r="J9" s="7"/>
      <c r="K9" s="9">
        <f t="shared" ref="K9:K61" si="1">I9/$I$62</f>
        <v>-1.4137294995511465E-2</v>
      </c>
      <c r="L9" s="7"/>
      <c r="M9" s="7">
        <v>0</v>
      </c>
      <c r="N9" s="7"/>
      <c r="O9" s="7">
        <v>0</v>
      </c>
      <c r="P9" s="7"/>
      <c r="Q9" s="7">
        <v>-42661907</v>
      </c>
      <c r="R9" s="7"/>
      <c r="S9" s="7">
        <f t="shared" ref="S9:S61" si="2">M9+O9+Q9</f>
        <v>-42661907</v>
      </c>
      <c r="T9" s="7"/>
      <c r="U9" s="9">
        <f t="shared" ref="U9:U61" si="3">S9/$S$62</f>
        <v>-3.1841944746845556E-3</v>
      </c>
    </row>
    <row r="10" spans="1:21" x14ac:dyDescent="0.55000000000000004">
      <c r="A10" s="1" t="s">
        <v>32</v>
      </c>
      <c r="C10" s="7">
        <v>0</v>
      </c>
      <c r="D10" s="15"/>
      <c r="E10" s="7">
        <v>617067307</v>
      </c>
      <c r="F10" s="7"/>
      <c r="G10" s="7">
        <v>-567247995</v>
      </c>
      <c r="H10" s="7"/>
      <c r="I10" s="7">
        <f t="shared" si="0"/>
        <v>49819312</v>
      </c>
      <c r="J10" s="7"/>
      <c r="K10" s="9">
        <f t="shared" si="1"/>
        <v>2.0758451067241522E-2</v>
      </c>
      <c r="L10" s="7"/>
      <c r="M10" s="7">
        <v>0</v>
      </c>
      <c r="N10" s="7"/>
      <c r="O10" s="7">
        <v>0</v>
      </c>
      <c r="P10" s="7"/>
      <c r="Q10" s="7">
        <v>-675096462</v>
      </c>
      <c r="R10" s="7"/>
      <c r="S10" s="7">
        <f t="shared" si="2"/>
        <v>-675096462</v>
      </c>
      <c r="T10" s="7"/>
      <c r="U10" s="9">
        <f t="shared" si="3"/>
        <v>-5.0387771558816907E-2</v>
      </c>
    </row>
    <row r="11" spans="1:21" x14ac:dyDescent="0.55000000000000004">
      <c r="A11" s="1" t="s">
        <v>18</v>
      </c>
      <c r="C11" s="7">
        <v>0</v>
      </c>
      <c r="D11" s="15"/>
      <c r="E11" s="7">
        <v>99612685</v>
      </c>
      <c r="F11" s="7"/>
      <c r="G11" s="7">
        <v>26644318</v>
      </c>
      <c r="H11" s="7"/>
      <c r="I11" s="7">
        <f t="shared" si="0"/>
        <v>126257003</v>
      </c>
      <c r="J11" s="7"/>
      <c r="K11" s="9">
        <f t="shared" si="1"/>
        <v>5.2608109455065652E-2</v>
      </c>
      <c r="L11" s="7"/>
      <c r="M11" s="7">
        <v>81460800</v>
      </c>
      <c r="N11" s="7"/>
      <c r="O11" s="7">
        <v>423803456</v>
      </c>
      <c r="P11" s="7"/>
      <c r="Q11" s="7">
        <v>26644318</v>
      </c>
      <c r="R11" s="7"/>
      <c r="S11" s="7">
        <f t="shared" si="2"/>
        <v>531908574</v>
      </c>
      <c r="T11" s="7"/>
      <c r="U11" s="9">
        <f t="shared" si="3"/>
        <v>3.9700530554532897E-2</v>
      </c>
    </row>
    <row r="12" spans="1:21" x14ac:dyDescent="0.55000000000000004">
      <c r="A12" s="1" t="s">
        <v>27</v>
      </c>
      <c r="C12" s="7">
        <v>0</v>
      </c>
      <c r="D12" s="15"/>
      <c r="E12" s="7">
        <v>70398751</v>
      </c>
      <c r="F12" s="7"/>
      <c r="G12" s="7">
        <v>2878241</v>
      </c>
      <c r="H12" s="7"/>
      <c r="I12" s="7">
        <f t="shared" si="0"/>
        <v>73276992</v>
      </c>
      <c r="J12" s="7"/>
      <c r="K12" s="9">
        <f t="shared" si="1"/>
        <v>3.0532674814671232E-2</v>
      </c>
      <c r="L12" s="7"/>
      <c r="M12" s="7">
        <v>61442680</v>
      </c>
      <c r="N12" s="7"/>
      <c r="O12" s="7">
        <v>64181946</v>
      </c>
      <c r="P12" s="7"/>
      <c r="Q12" s="7">
        <v>-28253034</v>
      </c>
      <c r="R12" s="7"/>
      <c r="S12" s="7">
        <f t="shared" si="2"/>
        <v>97371592</v>
      </c>
      <c r="T12" s="7"/>
      <c r="U12" s="9">
        <f t="shared" si="3"/>
        <v>7.2676096086759286E-3</v>
      </c>
    </row>
    <row r="13" spans="1:21" x14ac:dyDescent="0.55000000000000004">
      <c r="A13" s="1" t="s">
        <v>28</v>
      </c>
      <c r="C13" s="7">
        <v>0</v>
      </c>
      <c r="D13" s="15"/>
      <c r="E13" s="7">
        <v>137598867</v>
      </c>
      <c r="F13" s="7"/>
      <c r="G13" s="7">
        <v>318173576</v>
      </c>
      <c r="H13" s="7"/>
      <c r="I13" s="7">
        <f t="shared" si="0"/>
        <v>455772443</v>
      </c>
      <c r="J13" s="7"/>
      <c r="K13" s="9">
        <f t="shared" si="1"/>
        <v>0.18990888424578456</v>
      </c>
      <c r="L13" s="7"/>
      <c r="M13" s="7">
        <v>0</v>
      </c>
      <c r="N13" s="7"/>
      <c r="O13" s="7">
        <v>632798488</v>
      </c>
      <c r="P13" s="7"/>
      <c r="Q13" s="7">
        <v>318173576</v>
      </c>
      <c r="R13" s="7"/>
      <c r="S13" s="7">
        <f t="shared" si="2"/>
        <v>950972064</v>
      </c>
      <c r="T13" s="7"/>
      <c r="U13" s="9">
        <f t="shared" si="3"/>
        <v>7.0978542796227256E-2</v>
      </c>
    </row>
    <row r="14" spans="1:21" x14ac:dyDescent="0.55000000000000004">
      <c r="A14" s="1" t="s">
        <v>24</v>
      </c>
      <c r="C14" s="7">
        <v>0</v>
      </c>
      <c r="D14" s="15"/>
      <c r="E14" s="7">
        <v>55419618</v>
      </c>
      <c r="F14" s="7"/>
      <c r="G14" s="7">
        <v>31388548</v>
      </c>
      <c r="H14" s="7"/>
      <c r="I14" s="7">
        <f t="shared" si="0"/>
        <v>86808166</v>
      </c>
      <c r="J14" s="7"/>
      <c r="K14" s="9">
        <f t="shared" si="1"/>
        <v>3.6170773818554117E-2</v>
      </c>
      <c r="L14" s="7"/>
      <c r="M14" s="7">
        <v>34934990</v>
      </c>
      <c r="N14" s="7"/>
      <c r="O14" s="7">
        <v>29242526</v>
      </c>
      <c r="P14" s="7"/>
      <c r="Q14" s="7">
        <v>-36294196</v>
      </c>
      <c r="R14" s="7"/>
      <c r="S14" s="7">
        <f t="shared" si="2"/>
        <v>27883320</v>
      </c>
      <c r="T14" s="7"/>
      <c r="U14" s="9">
        <f t="shared" si="3"/>
        <v>2.0811520094463046E-3</v>
      </c>
    </row>
    <row r="15" spans="1:21" x14ac:dyDescent="0.55000000000000004">
      <c r="A15" s="1" t="s">
        <v>29</v>
      </c>
      <c r="C15" s="7">
        <v>0</v>
      </c>
      <c r="D15" s="15"/>
      <c r="E15" s="7">
        <v>88001484</v>
      </c>
      <c r="F15" s="7"/>
      <c r="G15" s="7">
        <v>130031527</v>
      </c>
      <c r="H15" s="7"/>
      <c r="I15" s="7">
        <f t="shared" si="0"/>
        <v>218033011</v>
      </c>
      <c r="J15" s="7"/>
      <c r="K15" s="9">
        <f t="shared" si="1"/>
        <v>9.0848857765977023E-2</v>
      </c>
      <c r="L15" s="7"/>
      <c r="M15" s="7">
        <v>158299200</v>
      </c>
      <c r="N15" s="7"/>
      <c r="O15" s="7">
        <v>710726199</v>
      </c>
      <c r="P15" s="7"/>
      <c r="Q15" s="7">
        <v>195122341</v>
      </c>
      <c r="R15" s="7"/>
      <c r="S15" s="7">
        <f t="shared" si="2"/>
        <v>1064147740</v>
      </c>
      <c r="T15" s="7"/>
      <c r="U15" s="9">
        <f t="shared" si="3"/>
        <v>7.9425735796481323E-2</v>
      </c>
    </row>
    <row r="16" spans="1:21" x14ac:dyDescent="0.55000000000000004">
      <c r="A16" s="1" t="s">
        <v>16</v>
      </c>
      <c r="C16" s="7">
        <v>0</v>
      </c>
      <c r="D16" s="15"/>
      <c r="E16" s="7">
        <v>56335667</v>
      </c>
      <c r="F16" s="7"/>
      <c r="G16" s="7">
        <v>116295259</v>
      </c>
      <c r="H16" s="7"/>
      <c r="I16" s="7">
        <f t="shared" si="0"/>
        <v>172630926</v>
      </c>
      <c r="J16" s="7"/>
      <c r="K16" s="9">
        <f t="shared" si="1"/>
        <v>7.193095380489381E-2</v>
      </c>
      <c r="L16" s="7"/>
      <c r="M16" s="7">
        <v>143507520</v>
      </c>
      <c r="N16" s="7"/>
      <c r="O16" s="7">
        <v>529932949</v>
      </c>
      <c r="P16" s="7"/>
      <c r="Q16" s="7">
        <v>144258046</v>
      </c>
      <c r="R16" s="7"/>
      <c r="S16" s="7">
        <f t="shared" si="2"/>
        <v>817698515</v>
      </c>
      <c r="T16" s="7"/>
      <c r="U16" s="9">
        <f t="shared" si="3"/>
        <v>6.1031287078206937E-2</v>
      </c>
    </row>
    <row r="17" spans="1:21" x14ac:dyDescent="0.55000000000000004">
      <c r="A17" s="1" t="s">
        <v>15</v>
      </c>
      <c r="C17" s="7">
        <v>0</v>
      </c>
      <c r="D17" s="15"/>
      <c r="E17" s="7">
        <v>-82630473</v>
      </c>
      <c r="F17" s="7"/>
      <c r="G17" s="7">
        <v>74343326</v>
      </c>
      <c r="H17" s="7"/>
      <c r="I17" s="7">
        <f t="shared" si="0"/>
        <v>-8287147</v>
      </c>
      <c r="J17" s="7"/>
      <c r="K17" s="9">
        <f t="shared" si="1"/>
        <v>-3.4530451863032025E-3</v>
      </c>
      <c r="L17" s="7"/>
      <c r="M17" s="7">
        <v>0</v>
      </c>
      <c r="N17" s="7"/>
      <c r="O17" s="7">
        <v>0</v>
      </c>
      <c r="P17" s="7"/>
      <c r="Q17" s="7">
        <v>74343326</v>
      </c>
      <c r="R17" s="7"/>
      <c r="S17" s="7">
        <f t="shared" si="2"/>
        <v>74343326</v>
      </c>
      <c r="T17" s="7"/>
      <c r="U17" s="9">
        <f t="shared" si="3"/>
        <v>5.5488285574968E-3</v>
      </c>
    </row>
    <row r="18" spans="1:21" x14ac:dyDescent="0.55000000000000004">
      <c r="A18" s="1" t="s">
        <v>20</v>
      </c>
      <c r="C18" s="7">
        <v>0</v>
      </c>
      <c r="D18" s="15"/>
      <c r="E18" s="7">
        <v>-2044251776</v>
      </c>
      <c r="F18" s="7"/>
      <c r="G18" s="7">
        <v>1531569376</v>
      </c>
      <c r="H18" s="7"/>
      <c r="I18" s="7">
        <f t="shared" si="0"/>
        <v>-512682400</v>
      </c>
      <c r="J18" s="7"/>
      <c r="K18" s="9">
        <f t="shared" si="1"/>
        <v>-0.21362182828690898</v>
      </c>
      <c r="L18" s="7"/>
      <c r="M18" s="7">
        <v>0</v>
      </c>
      <c r="N18" s="7"/>
      <c r="O18" s="7">
        <v>1472992411</v>
      </c>
      <c r="P18" s="7"/>
      <c r="Q18" s="7">
        <v>1531569376</v>
      </c>
      <c r="R18" s="7"/>
      <c r="S18" s="7">
        <f t="shared" si="2"/>
        <v>3004561787</v>
      </c>
      <c r="T18" s="7"/>
      <c r="U18" s="9">
        <f t="shared" si="3"/>
        <v>0.22425413474868233</v>
      </c>
    </row>
    <row r="19" spans="1:21" x14ac:dyDescent="0.55000000000000004">
      <c r="A19" s="1" t="s">
        <v>21</v>
      </c>
      <c r="C19" s="7">
        <v>0</v>
      </c>
      <c r="D19" s="15"/>
      <c r="E19" s="7">
        <v>-5214905</v>
      </c>
      <c r="F19" s="7"/>
      <c r="G19" s="7">
        <v>5331975</v>
      </c>
      <c r="H19" s="7"/>
      <c r="I19" s="7">
        <f t="shared" si="0"/>
        <v>117070</v>
      </c>
      <c r="J19" s="7"/>
      <c r="K19" s="9">
        <f t="shared" si="1"/>
        <v>4.8780116964320279E-5</v>
      </c>
      <c r="L19" s="7"/>
      <c r="M19" s="7">
        <v>0</v>
      </c>
      <c r="N19" s="7"/>
      <c r="O19" s="7">
        <v>0</v>
      </c>
      <c r="P19" s="7"/>
      <c r="Q19" s="7">
        <v>5331975</v>
      </c>
      <c r="R19" s="7"/>
      <c r="S19" s="7">
        <f t="shared" si="2"/>
        <v>5331975</v>
      </c>
      <c r="T19" s="7"/>
      <c r="U19" s="9">
        <f t="shared" si="3"/>
        <v>3.9796733264071347E-4</v>
      </c>
    </row>
    <row r="20" spans="1:21" x14ac:dyDescent="0.55000000000000004">
      <c r="A20" s="1" t="s">
        <v>17</v>
      </c>
      <c r="C20" s="7">
        <v>0</v>
      </c>
      <c r="D20" s="15"/>
      <c r="E20" s="7">
        <v>1086868526</v>
      </c>
      <c r="F20" s="7"/>
      <c r="G20" s="7">
        <v>1097951876</v>
      </c>
      <c r="H20" s="7"/>
      <c r="I20" s="7">
        <f t="shared" si="0"/>
        <v>2184820402</v>
      </c>
      <c r="J20" s="7"/>
      <c r="K20" s="9">
        <f t="shared" si="1"/>
        <v>0.91035956910902238</v>
      </c>
      <c r="L20" s="7"/>
      <c r="M20" s="7">
        <v>0</v>
      </c>
      <c r="N20" s="7"/>
      <c r="O20" s="7">
        <v>2307787081</v>
      </c>
      <c r="P20" s="7"/>
      <c r="Q20" s="7">
        <v>1097951876</v>
      </c>
      <c r="R20" s="7"/>
      <c r="S20" s="7">
        <f t="shared" si="2"/>
        <v>3405738957</v>
      </c>
      <c r="T20" s="7"/>
      <c r="U20" s="9">
        <f t="shared" si="3"/>
        <v>0.25419714990934045</v>
      </c>
    </row>
    <row r="21" spans="1:21" x14ac:dyDescent="0.55000000000000004">
      <c r="A21" s="1" t="s">
        <v>31</v>
      </c>
      <c r="C21" s="7">
        <v>0</v>
      </c>
      <c r="D21" s="15"/>
      <c r="E21" s="7">
        <v>109</v>
      </c>
      <c r="F21" s="7"/>
      <c r="G21" s="7">
        <v>0</v>
      </c>
      <c r="H21" s="7"/>
      <c r="I21" s="7">
        <f t="shared" si="0"/>
        <v>109</v>
      </c>
      <c r="J21" s="7"/>
      <c r="K21" s="9">
        <f t="shared" si="1"/>
        <v>4.5417551457340997E-8</v>
      </c>
      <c r="L21" s="7"/>
      <c r="M21" s="7">
        <v>75787722</v>
      </c>
      <c r="N21" s="7"/>
      <c r="O21" s="7">
        <v>88</v>
      </c>
      <c r="P21" s="7"/>
      <c r="Q21" s="7">
        <v>137681646</v>
      </c>
      <c r="R21" s="7"/>
      <c r="S21" s="7">
        <f t="shared" si="2"/>
        <v>213469456</v>
      </c>
      <c r="T21" s="7"/>
      <c r="U21" s="9">
        <f t="shared" si="3"/>
        <v>1.5932908538502929E-2</v>
      </c>
    </row>
    <row r="22" spans="1:21" x14ac:dyDescent="0.55000000000000004">
      <c r="A22" s="1" t="s">
        <v>95</v>
      </c>
      <c r="C22" s="7">
        <v>0</v>
      </c>
      <c r="D22" s="15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9">
        <f t="shared" si="1"/>
        <v>0</v>
      </c>
      <c r="L22" s="7"/>
      <c r="M22" s="7">
        <v>35215499</v>
      </c>
      <c r="N22" s="7"/>
      <c r="O22" s="7">
        <v>0</v>
      </c>
      <c r="P22" s="7"/>
      <c r="Q22" s="7">
        <v>372568814</v>
      </c>
      <c r="R22" s="7"/>
      <c r="S22" s="7">
        <f t="shared" si="2"/>
        <v>407784313</v>
      </c>
      <c r="T22" s="7"/>
      <c r="U22" s="9">
        <f t="shared" si="3"/>
        <v>3.0436158334826366E-2</v>
      </c>
    </row>
    <row r="23" spans="1:21" x14ac:dyDescent="0.55000000000000004">
      <c r="A23" s="1" t="s">
        <v>124</v>
      </c>
      <c r="C23" s="7">
        <v>0</v>
      </c>
      <c r="D23" s="15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9">
        <f t="shared" si="1"/>
        <v>0</v>
      </c>
      <c r="L23" s="7"/>
      <c r="M23" s="7">
        <v>0</v>
      </c>
      <c r="N23" s="7"/>
      <c r="O23" s="7">
        <v>0</v>
      </c>
      <c r="P23" s="7"/>
      <c r="Q23" s="7">
        <v>107760048</v>
      </c>
      <c r="R23" s="7"/>
      <c r="S23" s="7">
        <f t="shared" si="2"/>
        <v>107760048</v>
      </c>
      <c r="T23" s="7"/>
      <c r="U23" s="9">
        <f t="shared" si="3"/>
        <v>8.042981984685834E-3</v>
      </c>
    </row>
    <row r="24" spans="1:21" x14ac:dyDescent="0.55000000000000004">
      <c r="A24" s="1" t="s">
        <v>97</v>
      </c>
      <c r="C24" s="7">
        <v>0</v>
      </c>
      <c r="D24" s="15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9">
        <f t="shared" si="1"/>
        <v>0</v>
      </c>
      <c r="L24" s="7"/>
      <c r="M24" s="7">
        <v>28991060</v>
      </c>
      <c r="N24" s="7"/>
      <c r="O24" s="7">
        <v>0</v>
      </c>
      <c r="P24" s="7"/>
      <c r="Q24" s="7">
        <v>130751273</v>
      </c>
      <c r="R24" s="7"/>
      <c r="S24" s="7">
        <f t="shared" si="2"/>
        <v>159742333</v>
      </c>
      <c r="T24" s="7"/>
      <c r="U24" s="9">
        <f t="shared" si="3"/>
        <v>1.1922829753293033E-2</v>
      </c>
    </row>
    <row r="25" spans="1:21" x14ac:dyDescent="0.55000000000000004">
      <c r="A25" s="1" t="s">
        <v>99</v>
      </c>
      <c r="C25" s="7">
        <v>0</v>
      </c>
      <c r="D25" s="15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9">
        <f t="shared" si="1"/>
        <v>0</v>
      </c>
      <c r="L25" s="7"/>
      <c r="M25" s="7">
        <v>15454473</v>
      </c>
      <c r="N25" s="7"/>
      <c r="O25" s="7">
        <v>0</v>
      </c>
      <c r="P25" s="7"/>
      <c r="Q25" s="7">
        <v>78248897</v>
      </c>
      <c r="R25" s="7"/>
      <c r="S25" s="7">
        <f t="shared" si="2"/>
        <v>93703370</v>
      </c>
      <c r="T25" s="7"/>
      <c r="U25" s="9">
        <f t="shared" si="3"/>
        <v>6.9938212797970457E-3</v>
      </c>
    </row>
    <row r="26" spans="1:21" x14ac:dyDescent="0.55000000000000004">
      <c r="A26" s="1" t="s">
        <v>101</v>
      </c>
      <c r="C26" s="7">
        <v>0</v>
      </c>
      <c r="D26" s="15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9">
        <f t="shared" si="1"/>
        <v>0</v>
      </c>
      <c r="L26" s="7"/>
      <c r="M26" s="7">
        <v>23395275</v>
      </c>
      <c r="N26" s="7"/>
      <c r="O26" s="7">
        <v>0</v>
      </c>
      <c r="P26" s="7"/>
      <c r="Q26" s="7">
        <v>44892944</v>
      </c>
      <c r="R26" s="7"/>
      <c r="S26" s="7">
        <f t="shared" si="2"/>
        <v>68288219</v>
      </c>
      <c r="T26" s="7"/>
      <c r="U26" s="9">
        <f t="shared" si="3"/>
        <v>5.0968881823742406E-3</v>
      </c>
    </row>
    <row r="27" spans="1:21" x14ac:dyDescent="0.55000000000000004">
      <c r="A27" s="1" t="s">
        <v>125</v>
      </c>
      <c r="C27" s="7">
        <v>0</v>
      </c>
      <c r="D27" s="15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9">
        <f t="shared" si="1"/>
        <v>0</v>
      </c>
      <c r="L27" s="7"/>
      <c r="M27" s="7">
        <v>0</v>
      </c>
      <c r="N27" s="7"/>
      <c r="O27" s="7">
        <v>0</v>
      </c>
      <c r="P27" s="7"/>
      <c r="Q27" s="7">
        <v>112639351</v>
      </c>
      <c r="R27" s="7"/>
      <c r="S27" s="7">
        <f t="shared" si="2"/>
        <v>112639351</v>
      </c>
      <c r="T27" s="7"/>
      <c r="U27" s="9">
        <f t="shared" si="3"/>
        <v>8.4071628370071278E-3</v>
      </c>
    </row>
    <row r="28" spans="1:21" x14ac:dyDescent="0.55000000000000004">
      <c r="A28" s="1" t="s">
        <v>126</v>
      </c>
      <c r="C28" s="7">
        <v>0</v>
      </c>
      <c r="D28" s="15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9">
        <f t="shared" si="1"/>
        <v>0</v>
      </c>
      <c r="L28" s="7"/>
      <c r="M28" s="7">
        <v>0</v>
      </c>
      <c r="N28" s="7"/>
      <c r="O28" s="7">
        <v>0</v>
      </c>
      <c r="P28" s="7"/>
      <c r="Q28" s="7">
        <v>526691248</v>
      </c>
      <c r="R28" s="7"/>
      <c r="S28" s="7">
        <f t="shared" si="2"/>
        <v>526691248</v>
      </c>
      <c r="T28" s="7"/>
      <c r="U28" s="9">
        <f t="shared" si="3"/>
        <v>3.9311120380678549E-2</v>
      </c>
    </row>
    <row r="29" spans="1:21" x14ac:dyDescent="0.55000000000000004">
      <c r="A29" s="1" t="s">
        <v>103</v>
      </c>
      <c r="C29" s="7">
        <v>0</v>
      </c>
      <c r="D29" s="15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9">
        <f t="shared" si="1"/>
        <v>0</v>
      </c>
      <c r="L29" s="7"/>
      <c r="M29" s="7">
        <v>89445200</v>
      </c>
      <c r="N29" s="7"/>
      <c r="O29" s="7">
        <v>0</v>
      </c>
      <c r="P29" s="7"/>
      <c r="Q29" s="7">
        <v>504304508</v>
      </c>
      <c r="R29" s="7"/>
      <c r="S29" s="7">
        <f t="shared" si="2"/>
        <v>593749708</v>
      </c>
      <c r="T29" s="7"/>
      <c r="U29" s="9">
        <f t="shared" si="3"/>
        <v>4.4316221953209174E-2</v>
      </c>
    </row>
    <row r="30" spans="1:21" x14ac:dyDescent="0.55000000000000004">
      <c r="A30" s="1" t="s">
        <v>127</v>
      </c>
      <c r="C30" s="7">
        <v>0</v>
      </c>
      <c r="D30" s="15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9">
        <f t="shared" si="1"/>
        <v>0</v>
      </c>
      <c r="L30" s="7"/>
      <c r="M30" s="7">
        <v>0</v>
      </c>
      <c r="N30" s="7"/>
      <c r="O30" s="7">
        <v>0</v>
      </c>
      <c r="P30" s="7"/>
      <c r="Q30" s="7">
        <v>246593062</v>
      </c>
      <c r="R30" s="7"/>
      <c r="S30" s="7">
        <f t="shared" si="2"/>
        <v>246593062</v>
      </c>
      <c r="T30" s="7"/>
      <c r="U30" s="9">
        <f t="shared" si="3"/>
        <v>1.8405184407624956E-2</v>
      </c>
    </row>
    <row r="31" spans="1:21" x14ac:dyDescent="0.55000000000000004">
      <c r="A31" s="1" t="s">
        <v>25</v>
      </c>
      <c r="C31" s="7">
        <v>0</v>
      </c>
      <c r="D31" s="15"/>
      <c r="E31" s="7">
        <v>626</v>
      </c>
      <c r="F31" s="7"/>
      <c r="G31" s="7">
        <v>0</v>
      </c>
      <c r="H31" s="7"/>
      <c r="I31" s="7">
        <f t="shared" si="0"/>
        <v>626</v>
      </c>
      <c r="J31" s="7"/>
      <c r="K31" s="9">
        <f t="shared" si="1"/>
        <v>2.6083841479170149E-7</v>
      </c>
      <c r="L31" s="7"/>
      <c r="M31" s="7">
        <v>67751200</v>
      </c>
      <c r="N31" s="7"/>
      <c r="O31" s="7">
        <v>1574</v>
      </c>
      <c r="P31" s="7"/>
      <c r="Q31" s="7">
        <v>116762047</v>
      </c>
      <c r="R31" s="7"/>
      <c r="S31" s="7">
        <f t="shared" si="2"/>
        <v>184514821</v>
      </c>
      <c r="T31" s="7"/>
      <c r="U31" s="9">
        <f t="shared" si="3"/>
        <v>1.3771795844138186E-2</v>
      </c>
    </row>
    <row r="32" spans="1:21" x14ac:dyDescent="0.55000000000000004">
      <c r="A32" s="1" t="s">
        <v>128</v>
      </c>
      <c r="C32" s="7">
        <v>0</v>
      </c>
      <c r="D32" s="15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9">
        <f t="shared" si="1"/>
        <v>0</v>
      </c>
      <c r="L32" s="7"/>
      <c r="M32" s="7">
        <v>0</v>
      </c>
      <c r="N32" s="7"/>
      <c r="O32" s="7">
        <v>0</v>
      </c>
      <c r="P32" s="7"/>
      <c r="Q32" s="7">
        <v>-367351576</v>
      </c>
      <c r="R32" s="7"/>
      <c r="S32" s="7">
        <f t="shared" si="2"/>
        <v>-367351576</v>
      </c>
      <c r="T32" s="7"/>
      <c r="U32" s="9">
        <f t="shared" si="3"/>
        <v>-2.7418344392477898E-2</v>
      </c>
    </row>
    <row r="33" spans="1:21" x14ac:dyDescent="0.55000000000000004">
      <c r="A33" s="1" t="s">
        <v>106</v>
      </c>
      <c r="C33" s="7">
        <v>0</v>
      </c>
      <c r="D33" s="15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9">
        <f t="shared" si="1"/>
        <v>0</v>
      </c>
      <c r="L33" s="7"/>
      <c r="M33" s="7">
        <v>160000873</v>
      </c>
      <c r="N33" s="7"/>
      <c r="O33" s="7">
        <v>0</v>
      </c>
      <c r="P33" s="7"/>
      <c r="Q33" s="7">
        <v>321884879</v>
      </c>
      <c r="R33" s="7"/>
      <c r="S33" s="7">
        <f t="shared" si="2"/>
        <v>481885752</v>
      </c>
      <c r="T33" s="7"/>
      <c r="U33" s="9">
        <f t="shared" si="3"/>
        <v>3.5966932958426165E-2</v>
      </c>
    </row>
    <row r="34" spans="1:21" x14ac:dyDescent="0.55000000000000004">
      <c r="A34" s="1" t="s">
        <v>108</v>
      </c>
      <c r="C34" s="7">
        <v>0</v>
      </c>
      <c r="D34" s="15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9">
        <f t="shared" si="1"/>
        <v>0</v>
      </c>
      <c r="L34" s="7"/>
      <c r="M34" s="7">
        <v>893704</v>
      </c>
      <c r="N34" s="7"/>
      <c r="O34" s="7">
        <v>0</v>
      </c>
      <c r="P34" s="7"/>
      <c r="Q34" s="7">
        <v>8357999</v>
      </c>
      <c r="R34" s="7"/>
      <c r="S34" s="7">
        <f t="shared" si="2"/>
        <v>9251703</v>
      </c>
      <c r="T34" s="7"/>
      <c r="U34" s="9">
        <f t="shared" si="3"/>
        <v>6.9052753722477825E-4</v>
      </c>
    </row>
    <row r="35" spans="1:21" x14ac:dyDescent="0.55000000000000004">
      <c r="A35" s="1" t="s">
        <v>129</v>
      </c>
      <c r="C35" s="7">
        <v>0</v>
      </c>
      <c r="D35" s="15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9">
        <f t="shared" si="1"/>
        <v>0</v>
      </c>
      <c r="L35" s="7"/>
      <c r="M35" s="7">
        <v>0</v>
      </c>
      <c r="N35" s="7"/>
      <c r="O35" s="7">
        <v>0</v>
      </c>
      <c r="P35" s="7"/>
      <c r="Q35" s="7">
        <v>31593921</v>
      </c>
      <c r="R35" s="7"/>
      <c r="S35" s="7">
        <f t="shared" si="2"/>
        <v>31593921</v>
      </c>
      <c r="T35" s="7"/>
      <c r="U35" s="9">
        <f t="shared" si="3"/>
        <v>2.358103417219965E-3</v>
      </c>
    </row>
    <row r="36" spans="1:21" x14ac:dyDescent="0.55000000000000004">
      <c r="A36" s="1" t="s">
        <v>130</v>
      </c>
      <c r="C36" s="7">
        <v>0</v>
      </c>
      <c r="D36" s="15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9">
        <f t="shared" si="1"/>
        <v>0</v>
      </c>
      <c r="L36" s="7"/>
      <c r="M36" s="7">
        <v>0</v>
      </c>
      <c r="N36" s="7"/>
      <c r="O36" s="7">
        <v>0</v>
      </c>
      <c r="P36" s="7"/>
      <c r="Q36" s="7">
        <v>-97643018</v>
      </c>
      <c r="R36" s="7"/>
      <c r="S36" s="7">
        <f t="shared" si="2"/>
        <v>-97643018</v>
      </c>
      <c r="T36" s="7"/>
      <c r="U36" s="9">
        <f t="shared" si="3"/>
        <v>-7.287868271034499E-3</v>
      </c>
    </row>
    <row r="37" spans="1:21" x14ac:dyDescent="0.55000000000000004">
      <c r="A37" s="1" t="s">
        <v>131</v>
      </c>
      <c r="C37" s="7">
        <v>0</v>
      </c>
      <c r="D37" s="15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9">
        <f t="shared" si="1"/>
        <v>0</v>
      </c>
      <c r="L37" s="7"/>
      <c r="M37" s="7">
        <v>0</v>
      </c>
      <c r="N37" s="7"/>
      <c r="O37" s="7">
        <v>0</v>
      </c>
      <c r="P37" s="7"/>
      <c r="Q37" s="7">
        <v>52206950</v>
      </c>
      <c r="R37" s="7"/>
      <c r="S37" s="7">
        <f t="shared" si="2"/>
        <v>52206950</v>
      </c>
      <c r="T37" s="7"/>
      <c r="U37" s="9">
        <f t="shared" si="3"/>
        <v>3.8966162888624E-3</v>
      </c>
    </row>
    <row r="38" spans="1:21" x14ac:dyDescent="0.55000000000000004">
      <c r="A38" s="1" t="s">
        <v>132</v>
      </c>
      <c r="C38" s="7">
        <v>0</v>
      </c>
      <c r="D38" s="15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9">
        <f t="shared" si="1"/>
        <v>0</v>
      </c>
      <c r="L38" s="7"/>
      <c r="M38" s="7">
        <v>0</v>
      </c>
      <c r="N38" s="7"/>
      <c r="O38" s="7">
        <v>0</v>
      </c>
      <c r="P38" s="7"/>
      <c r="Q38" s="7">
        <v>160362370</v>
      </c>
      <c r="R38" s="7"/>
      <c r="S38" s="7">
        <f t="shared" si="2"/>
        <v>160362370</v>
      </c>
      <c r="T38" s="7"/>
      <c r="U38" s="9">
        <f t="shared" si="3"/>
        <v>1.1969108003102635E-2</v>
      </c>
    </row>
    <row r="39" spans="1:21" x14ac:dyDescent="0.55000000000000004">
      <c r="A39" s="1" t="s">
        <v>111</v>
      </c>
      <c r="C39" s="7">
        <v>0</v>
      </c>
      <c r="D39" s="15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9">
        <f t="shared" si="1"/>
        <v>0</v>
      </c>
      <c r="L39" s="7"/>
      <c r="M39" s="7">
        <v>9722714</v>
      </c>
      <c r="N39" s="7"/>
      <c r="O39" s="7">
        <v>0</v>
      </c>
      <c r="P39" s="7"/>
      <c r="Q39" s="7">
        <v>-120405614</v>
      </c>
      <c r="R39" s="7"/>
      <c r="S39" s="7">
        <f t="shared" si="2"/>
        <v>-110682900</v>
      </c>
      <c r="T39" s="7"/>
      <c r="U39" s="9">
        <f t="shared" si="3"/>
        <v>-8.2611374738138909E-3</v>
      </c>
    </row>
    <row r="40" spans="1:21" x14ac:dyDescent="0.55000000000000004">
      <c r="A40" s="1" t="s">
        <v>113</v>
      </c>
      <c r="C40" s="7">
        <v>0</v>
      </c>
      <c r="D40" s="15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9">
        <f t="shared" si="1"/>
        <v>0</v>
      </c>
      <c r="L40" s="7"/>
      <c r="M40" s="7">
        <v>200835319</v>
      </c>
      <c r="N40" s="7"/>
      <c r="O40" s="7">
        <v>0</v>
      </c>
      <c r="P40" s="7"/>
      <c r="Q40" s="7">
        <v>305101122</v>
      </c>
      <c r="R40" s="7"/>
      <c r="S40" s="7">
        <f t="shared" si="2"/>
        <v>505936441</v>
      </c>
      <c r="T40" s="7"/>
      <c r="U40" s="9">
        <f t="shared" si="3"/>
        <v>3.7762025499089122E-2</v>
      </c>
    </row>
    <row r="41" spans="1:21" x14ac:dyDescent="0.55000000000000004">
      <c r="A41" s="1" t="s">
        <v>23</v>
      </c>
      <c r="C41" s="7">
        <v>0</v>
      </c>
      <c r="D41" s="15"/>
      <c r="E41" s="7">
        <v>-169660536</v>
      </c>
      <c r="F41" s="7"/>
      <c r="G41" s="7">
        <v>0</v>
      </c>
      <c r="H41" s="7"/>
      <c r="I41" s="7">
        <f t="shared" si="0"/>
        <v>-169660536</v>
      </c>
      <c r="J41" s="7"/>
      <c r="K41" s="9">
        <f t="shared" si="1"/>
        <v>-7.0693267193211506E-2</v>
      </c>
      <c r="L41" s="7"/>
      <c r="M41" s="7">
        <v>0</v>
      </c>
      <c r="N41" s="7"/>
      <c r="O41" s="7">
        <v>-413041004</v>
      </c>
      <c r="P41" s="7"/>
      <c r="Q41" s="7">
        <v>-283093902</v>
      </c>
      <c r="R41" s="7"/>
      <c r="S41" s="7">
        <f t="shared" si="2"/>
        <v>-696134906</v>
      </c>
      <c r="T41" s="7"/>
      <c r="U41" s="9">
        <f t="shared" si="3"/>
        <v>-5.1958036505968953E-2</v>
      </c>
    </row>
    <row r="42" spans="1:21" x14ac:dyDescent="0.55000000000000004">
      <c r="A42" s="1" t="s">
        <v>133</v>
      </c>
      <c r="C42" s="7">
        <v>0</v>
      </c>
      <c r="D42" s="15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9">
        <f t="shared" si="1"/>
        <v>0</v>
      </c>
      <c r="L42" s="7"/>
      <c r="M42" s="7">
        <v>0</v>
      </c>
      <c r="N42" s="7"/>
      <c r="O42" s="7">
        <v>0</v>
      </c>
      <c r="P42" s="7"/>
      <c r="Q42" s="7">
        <v>0</v>
      </c>
      <c r="R42" s="7"/>
      <c r="S42" s="7">
        <f t="shared" si="2"/>
        <v>0</v>
      </c>
      <c r="T42" s="7"/>
      <c r="U42" s="9">
        <f t="shared" si="3"/>
        <v>0</v>
      </c>
    </row>
    <row r="43" spans="1:21" x14ac:dyDescent="0.55000000000000004">
      <c r="A43" s="1" t="s">
        <v>134</v>
      </c>
      <c r="C43" s="7">
        <v>0</v>
      </c>
      <c r="D43" s="15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9">
        <f t="shared" si="1"/>
        <v>0</v>
      </c>
      <c r="L43" s="7"/>
      <c r="M43" s="7">
        <v>0</v>
      </c>
      <c r="N43" s="7"/>
      <c r="O43" s="7">
        <v>0</v>
      </c>
      <c r="P43" s="7"/>
      <c r="Q43" s="7">
        <v>80936159</v>
      </c>
      <c r="R43" s="7"/>
      <c r="S43" s="7">
        <f t="shared" si="2"/>
        <v>80936159</v>
      </c>
      <c r="T43" s="7"/>
      <c r="U43" s="9">
        <f t="shared" si="3"/>
        <v>6.0409036635420601E-3</v>
      </c>
    </row>
    <row r="44" spans="1:21" x14ac:dyDescent="0.55000000000000004">
      <c r="A44" s="1" t="s">
        <v>135</v>
      </c>
      <c r="C44" s="7">
        <v>0</v>
      </c>
      <c r="D44" s="15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9">
        <f t="shared" si="1"/>
        <v>0</v>
      </c>
      <c r="L44" s="7"/>
      <c r="M44" s="7">
        <v>0</v>
      </c>
      <c r="N44" s="7"/>
      <c r="O44" s="7">
        <v>0</v>
      </c>
      <c r="P44" s="7"/>
      <c r="Q44" s="7">
        <v>18134108</v>
      </c>
      <c r="R44" s="7"/>
      <c r="S44" s="7">
        <f t="shared" si="2"/>
        <v>18134108</v>
      </c>
      <c r="T44" s="7"/>
      <c r="U44" s="9">
        <f t="shared" si="3"/>
        <v>1.3534914530879503E-3</v>
      </c>
    </row>
    <row r="45" spans="1:21" x14ac:dyDescent="0.55000000000000004">
      <c r="A45" s="1" t="s">
        <v>116</v>
      </c>
      <c r="C45" s="7">
        <v>0</v>
      </c>
      <c r="D45" s="15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9">
        <f t="shared" si="1"/>
        <v>0</v>
      </c>
      <c r="L45" s="7"/>
      <c r="M45" s="7">
        <v>14550000</v>
      </c>
      <c r="N45" s="7"/>
      <c r="O45" s="7">
        <v>0</v>
      </c>
      <c r="P45" s="7"/>
      <c r="Q45" s="7">
        <v>173606526</v>
      </c>
      <c r="R45" s="7"/>
      <c r="S45" s="7">
        <f t="shared" si="2"/>
        <v>188156526</v>
      </c>
      <c r="T45" s="7"/>
      <c r="U45" s="9">
        <f t="shared" si="3"/>
        <v>1.4043605000241571E-2</v>
      </c>
    </row>
    <row r="46" spans="1:21" x14ac:dyDescent="0.55000000000000004">
      <c r="A46" s="1" t="s">
        <v>136</v>
      </c>
      <c r="C46" s="7">
        <v>0</v>
      </c>
      <c r="D46" s="15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9">
        <f t="shared" si="1"/>
        <v>0</v>
      </c>
      <c r="L46" s="7"/>
      <c r="M46" s="7">
        <v>0</v>
      </c>
      <c r="N46" s="7"/>
      <c r="O46" s="7">
        <v>0</v>
      </c>
      <c r="P46" s="7"/>
      <c r="Q46" s="7">
        <v>40705280</v>
      </c>
      <c r="R46" s="7"/>
      <c r="S46" s="7">
        <f t="shared" si="2"/>
        <v>40705280</v>
      </c>
      <c r="T46" s="7"/>
      <c r="U46" s="9">
        <f t="shared" si="3"/>
        <v>3.038155975223699E-3</v>
      </c>
    </row>
    <row r="47" spans="1:21" x14ac:dyDescent="0.55000000000000004">
      <c r="A47" s="1" t="s">
        <v>137</v>
      </c>
      <c r="C47" s="7">
        <v>0</v>
      </c>
      <c r="D47" s="15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9">
        <f t="shared" si="1"/>
        <v>0</v>
      </c>
      <c r="L47" s="7"/>
      <c r="M47" s="7">
        <v>0</v>
      </c>
      <c r="N47" s="7"/>
      <c r="O47" s="7">
        <v>0</v>
      </c>
      <c r="P47" s="7"/>
      <c r="Q47" s="7">
        <v>10076757</v>
      </c>
      <c r="R47" s="7"/>
      <c r="S47" s="7">
        <f t="shared" si="2"/>
        <v>10076757</v>
      </c>
      <c r="T47" s="7"/>
      <c r="U47" s="9">
        <f t="shared" si="3"/>
        <v>7.5210782214069603E-4</v>
      </c>
    </row>
    <row r="48" spans="1:21" x14ac:dyDescent="0.55000000000000004">
      <c r="A48" s="1" t="s">
        <v>138</v>
      </c>
      <c r="C48" s="7">
        <v>0</v>
      </c>
      <c r="D48" s="15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9">
        <f t="shared" si="1"/>
        <v>0</v>
      </c>
      <c r="L48" s="7"/>
      <c r="M48" s="7">
        <v>0</v>
      </c>
      <c r="N48" s="7"/>
      <c r="O48" s="7">
        <v>0</v>
      </c>
      <c r="P48" s="7"/>
      <c r="Q48" s="7">
        <v>324719284</v>
      </c>
      <c r="R48" s="7"/>
      <c r="S48" s="7">
        <f t="shared" si="2"/>
        <v>324719284</v>
      </c>
      <c r="T48" s="7"/>
      <c r="U48" s="9">
        <f t="shared" si="3"/>
        <v>2.423636031873411E-2</v>
      </c>
    </row>
    <row r="49" spans="1:21" x14ac:dyDescent="0.55000000000000004">
      <c r="A49" s="1" t="s">
        <v>139</v>
      </c>
      <c r="C49" s="7">
        <v>0</v>
      </c>
      <c r="D49" s="15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9">
        <f t="shared" si="1"/>
        <v>0</v>
      </c>
      <c r="L49" s="7"/>
      <c r="M49" s="7">
        <v>0</v>
      </c>
      <c r="N49" s="7"/>
      <c r="O49" s="7">
        <v>0</v>
      </c>
      <c r="P49" s="7"/>
      <c r="Q49" s="7">
        <v>5652919</v>
      </c>
      <c r="R49" s="7"/>
      <c r="S49" s="7">
        <f t="shared" si="2"/>
        <v>5652919</v>
      </c>
      <c r="T49" s="7"/>
      <c r="U49" s="9">
        <f t="shared" si="3"/>
        <v>4.2192191374940981E-4</v>
      </c>
    </row>
    <row r="50" spans="1:21" x14ac:dyDescent="0.55000000000000004">
      <c r="A50" s="1" t="s">
        <v>140</v>
      </c>
      <c r="C50" s="7">
        <v>0</v>
      </c>
      <c r="D50" s="15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9">
        <f t="shared" si="1"/>
        <v>0</v>
      </c>
      <c r="L50" s="7"/>
      <c r="M50" s="7">
        <v>0</v>
      </c>
      <c r="N50" s="7"/>
      <c r="O50" s="7">
        <v>0</v>
      </c>
      <c r="P50" s="7"/>
      <c r="Q50" s="7">
        <v>134183816</v>
      </c>
      <c r="R50" s="7"/>
      <c r="S50" s="7">
        <f t="shared" si="2"/>
        <v>134183816</v>
      </c>
      <c r="T50" s="7"/>
      <c r="U50" s="9">
        <f t="shared" si="3"/>
        <v>1.0015196120963112E-2</v>
      </c>
    </row>
    <row r="51" spans="1:21" x14ac:dyDescent="0.55000000000000004">
      <c r="A51" s="1" t="s">
        <v>141</v>
      </c>
      <c r="C51" s="7">
        <v>0</v>
      </c>
      <c r="D51" s="15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9">
        <f t="shared" si="1"/>
        <v>0</v>
      </c>
      <c r="L51" s="7"/>
      <c r="M51" s="7">
        <v>0</v>
      </c>
      <c r="N51" s="7"/>
      <c r="O51" s="7">
        <v>0</v>
      </c>
      <c r="P51" s="7"/>
      <c r="Q51" s="7">
        <v>3987332</v>
      </c>
      <c r="R51" s="7"/>
      <c r="S51" s="7">
        <f t="shared" si="2"/>
        <v>3987332</v>
      </c>
      <c r="T51" s="7"/>
      <c r="U51" s="9">
        <f t="shared" si="3"/>
        <v>2.9760602410794525E-4</v>
      </c>
    </row>
    <row r="52" spans="1:21" x14ac:dyDescent="0.55000000000000004">
      <c r="A52" s="1" t="s">
        <v>142</v>
      </c>
      <c r="C52" s="7">
        <v>0</v>
      </c>
      <c r="D52" s="15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9">
        <f t="shared" si="1"/>
        <v>0</v>
      </c>
      <c r="L52" s="7"/>
      <c r="M52" s="7">
        <v>0</v>
      </c>
      <c r="N52" s="7"/>
      <c r="O52" s="7">
        <v>0</v>
      </c>
      <c r="P52" s="7"/>
      <c r="Q52" s="7">
        <v>5294208</v>
      </c>
      <c r="R52" s="7"/>
      <c r="S52" s="7">
        <f t="shared" si="2"/>
        <v>5294208</v>
      </c>
      <c r="T52" s="7"/>
      <c r="U52" s="9">
        <f t="shared" si="3"/>
        <v>3.9514848366789534E-4</v>
      </c>
    </row>
    <row r="53" spans="1:21" x14ac:dyDescent="0.55000000000000004">
      <c r="A53" s="1" t="s">
        <v>35</v>
      </c>
      <c r="C53" s="7">
        <v>0</v>
      </c>
      <c r="D53" s="15"/>
      <c r="E53" s="7">
        <v>-45803584</v>
      </c>
      <c r="F53" s="7"/>
      <c r="G53" s="7">
        <v>0</v>
      </c>
      <c r="H53" s="7"/>
      <c r="I53" s="7">
        <f t="shared" si="0"/>
        <v>-45803584</v>
      </c>
      <c r="J53" s="7"/>
      <c r="K53" s="9">
        <f t="shared" si="1"/>
        <v>-1.9085198470189364E-2</v>
      </c>
      <c r="L53" s="7"/>
      <c r="M53" s="7">
        <v>16182483</v>
      </c>
      <c r="N53" s="7"/>
      <c r="O53" s="7">
        <v>-45803584</v>
      </c>
      <c r="P53" s="7"/>
      <c r="Q53" s="7">
        <v>43264882</v>
      </c>
      <c r="R53" s="7"/>
      <c r="S53" s="7">
        <f t="shared" si="2"/>
        <v>13643781</v>
      </c>
      <c r="T53" s="7"/>
      <c r="U53" s="9">
        <f t="shared" si="3"/>
        <v>1.0183429464136733E-3</v>
      </c>
    </row>
    <row r="54" spans="1:21" x14ac:dyDescent="0.55000000000000004">
      <c r="A54" s="1" t="s">
        <v>118</v>
      </c>
      <c r="C54" s="7">
        <v>0</v>
      </c>
      <c r="D54" s="15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9">
        <f t="shared" si="1"/>
        <v>0</v>
      </c>
      <c r="L54" s="7"/>
      <c r="M54" s="7">
        <v>1608144</v>
      </c>
      <c r="N54" s="7"/>
      <c r="O54" s="7">
        <v>0</v>
      </c>
      <c r="P54" s="7"/>
      <c r="Q54" s="7">
        <v>22154780</v>
      </c>
      <c r="R54" s="7"/>
      <c r="S54" s="7">
        <f t="shared" si="2"/>
        <v>23762924</v>
      </c>
      <c r="T54" s="7"/>
      <c r="U54" s="9">
        <f t="shared" si="3"/>
        <v>1.7736143699143363E-3</v>
      </c>
    </row>
    <row r="55" spans="1:21" x14ac:dyDescent="0.55000000000000004">
      <c r="A55" s="1" t="s">
        <v>143</v>
      </c>
      <c r="C55" s="7">
        <v>0</v>
      </c>
      <c r="D55" s="15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9">
        <f t="shared" si="1"/>
        <v>0</v>
      </c>
      <c r="L55" s="7"/>
      <c r="M55" s="7">
        <v>0</v>
      </c>
      <c r="N55" s="7"/>
      <c r="O55" s="7">
        <v>0</v>
      </c>
      <c r="P55" s="7"/>
      <c r="Q55" s="7">
        <v>84328040</v>
      </c>
      <c r="R55" s="7"/>
      <c r="S55" s="7">
        <f t="shared" si="2"/>
        <v>84328040</v>
      </c>
      <c r="T55" s="7"/>
      <c r="U55" s="9">
        <f t="shared" si="3"/>
        <v>6.2940664848614991E-3</v>
      </c>
    </row>
    <row r="56" spans="1:21" x14ac:dyDescent="0.55000000000000004">
      <c r="A56" s="1" t="s">
        <v>144</v>
      </c>
      <c r="C56" s="7">
        <v>0</v>
      </c>
      <c r="D56" s="15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9">
        <f t="shared" si="1"/>
        <v>0</v>
      </c>
      <c r="L56" s="7"/>
      <c r="M56" s="7">
        <v>0</v>
      </c>
      <c r="N56" s="7"/>
      <c r="O56" s="7">
        <v>0</v>
      </c>
      <c r="P56" s="7"/>
      <c r="Q56" s="7">
        <v>559613</v>
      </c>
      <c r="R56" s="7"/>
      <c r="S56" s="7">
        <f t="shared" si="2"/>
        <v>559613</v>
      </c>
      <c r="T56" s="7"/>
      <c r="U56" s="9">
        <f t="shared" si="3"/>
        <v>4.1768330294322008E-5</v>
      </c>
    </row>
    <row r="57" spans="1:21" x14ac:dyDescent="0.55000000000000004">
      <c r="A57" s="1" t="s">
        <v>145</v>
      </c>
      <c r="C57" s="7">
        <v>0</v>
      </c>
      <c r="D57" s="15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9">
        <f t="shared" si="1"/>
        <v>0</v>
      </c>
      <c r="L57" s="7"/>
      <c r="M57" s="7">
        <v>0</v>
      </c>
      <c r="N57" s="7"/>
      <c r="O57" s="7">
        <v>0</v>
      </c>
      <c r="P57" s="7"/>
      <c r="Q57" s="7">
        <v>5498564</v>
      </c>
      <c r="R57" s="7"/>
      <c r="S57" s="7">
        <f t="shared" si="2"/>
        <v>5498564</v>
      </c>
      <c r="T57" s="7"/>
      <c r="U57" s="9">
        <f t="shared" si="3"/>
        <v>4.1040118313275138E-4</v>
      </c>
    </row>
    <row r="58" spans="1:21" x14ac:dyDescent="0.55000000000000004">
      <c r="A58" s="1" t="s">
        <v>34</v>
      </c>
      <c r="C58" s="7">
        <v>0</v>
      </c>
      <c r="D58" s="15"/>
      <c r="E58" s="7">
        <v>-113369307</v>
      </c>
      <c r="F58" s="7"/>
      <c r="G58" s="7">
        <v>0</v>
      </c>
      <c r="H58" s="7"/>
      <c r="I58" s="7">
        <f t="shared" si="0"/>
        <v>-113369307</v>
      </c>
      <c r="J58" s="7"/>
      <c r="K58" s="9">
        <f t="shared" si="1"/>
        <v>-4.7238131507849439E-2</v>
      </c>
      <c r="L58" s="7"/>
      <c r="M58" s="7">
        <v>0</v>
      </c>
      <c r="N58" s="7"/>
      <c r="O58" s="7">
        <v>-113369307</v>
      </c>
      <c r="P58" s="7"/>
      <c r="Q58" s="7">
        <v>0</v>
      </c>
      <c r="R58" s="7"/>
      <c r="S58" s="7">
        <f t="shared" si="2"/>
        <v>-113369307</v>
      </c>
      <c r="T58" s="7"/>
      <c r="U58" s="9">
        <f t="shared" si="3"/>
        <v>-8.4616452084107976E-3</v>
      </c>
    </row>
    <row r="59" spans="1:21" x14ac:dyDescent="0.55000000000000004">
      <c r="A59" s="1" t="s">
        <v>33</v>
      </c>
      <c r="C59" s="7">
        <v>0</v>
      </c>
      <c r="D59" s="15"/>
      <c r="E59" s="7">
        <v>-5803141</v>
      </c>
      <c r="F59" s="7"/>
      <c r="G59" s="7">
        <v>0</v>
      </c>
      <c r="H59" s="7"/>
      <c r="I59" s="7">
        <f t="shared" si="0"/>
        <v>-5803141</v>
      </c>
      <c r="J59" s="7"/>
      <c r="K59" s="9">
        <f t="shared" si="1"/>
        <v>-2.4180225227679385E-3</v>
      </c>
      <c r="L59" s="7"/>
      <c r="M59" s="7">
        <v>0</v>
      </c>
      <c r="N59" s="7"/>
      <c r="O59" s="7">
        <v>-5803141</v>
      </c>
      <c r="P59" s="7"/>
      <c r="Q59" s="7">
        <v>0</v>
      </c>
      <c r="R59" s="7"/>
      <c r="S59" s="7">
        <f t="shared" si="2"/>
        <v>-5803141</v>
      </c>
      <c r="T59" s="7"/>
      <c r="U59" s="9">
        <f t="shared" si="3"/>
        <v>-4.3313416599064376E-4</v>
      </c>
    </row>
    <row r="60" spans="1:21" x14ac:dyDescent="0.55000000000000004">
      <c r="A60" s="1" t="s">
        <v>19</v>
      </c>
      <c r="C60" s="7">
        <v>0</v>
      </c>
      <c r="D60" s="15"/>
      <c r="E60" s="7">
        <v>-113675921</v>
      </c>
      <c r="F60" s="7"/>
      <c r="G60" s="7">
        <v>0</v>
      </c>
      <c r="H60" s="7"/>
      <c r="I60" s="7">
        <f t="shared" si="0"/>
        <v>-113675921</v>
      </c>
      <c r="J60" s="7"/>
      <c r="K60" s="9">
        <f t="shared" si="1"/>
        <v>-4.7365889830074587E-2</v>
      </c>
      <c r="L60" s="7"/>
      <c r="M60" s="7">
        <v>0</v>
      </c>
      <c r="N60" s="7"/>
      <c r="O60" s="7">
        <v>-72870539</v>
      </c>
      <c r="P60" s="7"/>
      <c r="Q60" s="7">
        <v>0</v>
      </c>
      <c r="R60" s="7"/>
      <c r="S60" s="7">
        <f t="shared" si="2"/>
        <v>-72870539</v>
      </c>
      <c r="T60" s="7"/>
      <c r="U60" s="9">
        <f t="shared" si="3"/>
        <v>-5.4389028519303039E-3</v>
      </c>
    </row>
    <row r="61" spans="1:21" x14ac:dyDescent="0.55000000000000004">
      <c r="A61" s="1" t="s">
        <v>22</v>
      </c>
      <c r="C61" s="7">
        <v>0</v>
      </c>
      <c r="D61" s="15"/>
      <c r="E61" s="7">
        <v>0</v>
      </c>
      <c r="F61" s="7"/>
      <c r="G61" s="7">
        <v>0</v>
      </c>
      <c r="H61" s="7"/>
      <c r="I61" s="7">
        <f>C61+E61+G61</f>
        <v>0</v>
      </c>
      <c r="J61" s="7"/>
      <c r="K61" s="9">
        <f t="shared" si="1"/>
        <v>0</v>
      </c>
      <c r="L61" s="7"/>
      <c r="M61" s="7">
        <v>0</v>
      </c>
      <c r="N61" s="7"/>
      <c r="O61" s="7">
        <v>70795091</v>
      </c>
      <c r="P61" s="7"/>
      <c r="Q61" s="7">
        <v>0</v>
      </c>
      <c r="R61" s="7"/>
      <c r="S61" s="7">
        <f t="shared" si="2"/>
        <v>70795091</v>
      </c>
      <c r="T61" s="7"/>
      <c r="U61" s="9">
        <f t="shared" si="3"/>
        <v>5.2839958044301749E-3</v>
      </c>
    </row>
    <row r="62" spans="1:21" ht="24.75" thickBot="1" x14ac:dyDescent="0.6">
      <c r="C62" s="12">
        <f>SUM(C8:C61)</f>
        <v>0</v>
      </c>
      <c r="D62" s="15"/>
      <c r="E62" s="12">
        <f>SUM(E8:E61)</f>
        <v>-382524193</v>
      </c>
      <c r="F62" s="7"/>
      <c r="G62" s="12">
        <f>SUM(G8:G61)</f>
        <v>2782477438</v>
      </c>
      <c r="H62" s="7"/>
      <c r="I62" s="12">
        <f>SUM(I8:I61)</f>
        <v>2399953245</v>
      </c>
      <c r="J62" s="7"/>
      <c r="K62" s="11">
        <f>SUM(K8:K61)</f>
        <v>1.0000000000000002</v>
      </c>
      <c r="L62" s="7"/>
      <c r="M62" s="12">
        <f>SUM(M8:M61)</f>
        <v>1331861769</v>
      </c>
      <c r="N62" s="7"/>
      <c r="O62" s="12">
        <f>SUM(O8:O61)</f>
        <v>5836029523</v>
      </c>
      <c r="P62" s="7"/>
      <c r="Q62" s="12">
        <f>SUM(Q8:Q61)</f>
        <v>6230130512</v>
      </c>
      <c r="R62" s="7"/>
      <c r="S62" s="12">
        <f>SUM(S8:S61)</f>
        <v>13398021804</v>
      </c>
      <c r="T62" s="7"/>
      <c r="U62" s="11">
        <f>SUM(U8:U61)</f>
        <v>0.99999999999999989</v>
      </c>
    </row>
    <row r="63" spans="1:21" ht="24.75" thickTop="1" x14ac:dyDescent="0.55000000000000004">
      <c r="E63" s="13"/>
      <c r="G63" s="13"/>
      <c r="M63" s="13"/>
      <c r="O63" s="13"/>
      <c r="Q63" s="1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8"/>
  <sheetViews>
    <sheetView rightToLeft="1" workbookViewId="0">
      <selection activeCell="K21" sqref="K21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20" t="s">
        <v>81</v>
      </c>
      <c r="C6" s="21" t="s">
        <v>79</v>
      </c>
      <c r="D6" s="21" t="s">
        <v>79</v>
      </c>
      <c r="E6" s="21" t="s">
        <v>79</v>
      </c>
      <c r="F6" s="21" t="s">
        <v>79</v>
      </c>
      <c r="G6" s="21" t="s">
        <v>79</v>
      </c>
      <c r="H6" s="21" t="s">
        <v>79</v>
      </c>
      <c r="I6" s="21" t="s">
        <v>79</v>
      </c>
      <c r="K6" s="21" t="s">
        <v>80</v>
      </c>
      <c r="L6" s="21" t="s">
        <v>80</v>
      </c>
      <c r="M6" s="21" t="s">
        <v>80</v>
      </c>
      <c r="N6" s="21" t="s">
        <v>80</v>
      </c>
      <c r="O6" s="21" t="s">
        <v>80</v>
      </c>
      <c r="P6" s="21" t="s">
        <v>80</v>
      </c>
      <c r="Q6" s="21" t="s">
        <v>80</v>
      </c>
    </row>
    <row r="7" spans="1:17" ht="24.75" x14ac:dyDescent="0.55000000000000004">
      <c r="A7" s="21" t="s">
        <v>81</v>
      </c>
      <c r="C7" s="21" t="s">
        <v>154</v>
      </c>
      <c r="E7" s="21" t="s">
        <v>151</v>
      </c>
      <c r="G7" s="21" t="s">
        <v>152</v>
      </c>
      <c r="I7" s="21" t="s">
        <v>155</v>
      </c>
      <c r="K7" s="21" t="s">
        <v>154</v>
      </c>
      <c r="M7" s="21" t="s">
        <v>151</v>
      </c>
      <c r="O7" s="21" t="s">
        <v>152</v>
      </c>
      <c r="Q7" s="21" t="s">
        <v>155</v>
      </c>
    </row>
    <row r="8" spans="1:17" x14ac:dyDescent="0.55000000000000004">
      <c r="A8" s="1" t="s">
        <v>146</v>
      </c>
      <c r="C8" s="5">
        <v>0</v>
      </c>
      <c r="D8" s="4"/>
      <c r="E8" s="5">
        <v>0</v>
      </c>
      <c r="F8" s="4"/>
      <c r="G8" s="5">
        <v>0</v>
      </c>
      <c r="H8" s="4"/>
      <c r="I8" s="5">
        <f>C8+E8+G8</f>
        <v>0</v>
      </c>
      <c r="J8" s="4"/>
      <c r="K8" s="5">
        <v>0</v>
      </c>
      <c r="L8" s="4"/>
      <c r="M8" s="5">
        <v>0</v>
      </c>
      <c r="N8" s="4"/>
      <c r="O8" s="5">
        <v>9264571</v>
      </c>
      <c r="P8" s="4"/>
      <c r="Q8" s="5">
        <f>K8+M8+O8</f>
        <v>9264571</v>
      </c>
    </row>
    <row r="9" spans="1:17" x14ac:dyDescent="0.55000000000000004">
      <c r="A9" s="1" t="s">
        <v>147</v>
      </c>
      <c r="C9" s="5">
        <v>0</v>
      </c>
      <c r="D9" s="4"/>
      <c r="E9" s="5">
        <v>0</v>
      </c>
      <c r="F9" s="4"/>
      <c r="G9" s="5">
        <v>0</v>
      </c>
      <c r="H9" s="4"/>
      <c r="I9" s="5">
        <f t="shared" ref="I9:I16" si="0">C9+E9+G9</f>
        <v>0</v>
      </c>
      <c r="J9" s="4"/>
      <c r="K9" s="5">
        <v>0</v>
      </c>
      <c r="L9" s="4"/>
      <c r="M9" s="5">
        <v>0</v>
      </c>
      <c r="N9" s="4"/>
      <c r="O9" s="5">
        <v>479114780</v>
      </c>
      <c r="P9" s="4"/>
      <c r="Q9" s="5">
        <f t="shared" ref="Q9:Q16" si="1">K9+M9+O9</f>
        <v>479114780</v>
      </c>
    </row>
    <row r="10" spans="1:17" x14ac:dyDescent="0.55000000000000004">
      <c r="A10" s="1" t="s">
        <v>148</v>
      </c>
      <c r="C10" s="5">
        <v>0</v>
      </c>
      <c r="D10" s="4"/>
      <c r="E10" s="5">
        <v>0</v>
      </c>
      <c r="F10" s="4"/>
      <c r="G10" s="5">
        <v>0</v>
      </c>
      <c r="H10" s="4"/>
      <c r="I10" s="5">
        <f t="shared" si="0"/>
        <v>0</v>
      </c>
      <c r="J10" s="4"/>
      <c r="K10" s="5">
        <v>0</v>
      </c>
      <c r="L10" s="4"/>
      <c r="M10" s="5">
        <v>0</v>
      </c>
      <c r="N10" s="4"/>
      <c r="O10" s="5">
        <v>436014422</v>
      </c>
      <c r="P10" s="4"/>
      <c r="Q10" s="5">
        <f>K10+M10+O10</f>
        <v>436014422</v>
      </c>
    </row>
    <row r="11" spans="1:17" x14ac:dyDescent="0.55000000000000004">
      <c r="A11" s="1" t="s">
        <v>149</v>
      </c>
      <c r="C11" s="5">
        <v>0</v>
      </c>
      <c r="D11" s="4"/>
      <c r="E11" s="5">
        <v>0</v>
      </c>
      <c r="F11" s="4"/>
      <c r="G11" s="5">
        <v>0</v>
      </c>
      <c r="H11" s="4"/>
      <c r="I11" s="5">
        <f t="shared" si="0"/>
        <v>0</v>
      </c>
      <c r="J11" s="4"/>
      <c r="K11" s="5">
        <v>0</v>
      </c>
      <c r="L11" s="4"/>
      <c r="M11" s="5">
        <v>0</v>
      </c>
      <c r="N11" s="4"/>
      <c r="O11" s="5">
        <v>356646374</v>
      </c>
      <c r="P11" s="4"/>
      <c r="Q11" s="5">
        <f>K11+M11+O11</f>
        <v>356646374</v>
      </c>
    </row>
    <row r="12" spans="1:17" x14ac:dyDescent="0.55000000000000004">
      <c r="A12" s="1" t="s">
        <v>45</v>
      </c>
      <c r="C12" s="5">
        <v>0</v>
      </c>
      <c r="D12" s="4"/>
      <c r="E12" s="5">
        <v>27951909</v>
      </c>
      <c r="F12" s="4"/>
      <c r="G12" s="5">
        <v>0</v>
      </c>
      <c r="H12" s="4"/>
      <c r="I12" s="5">
        <f t="shared" si="0"/>
        <v>27951909</v>
      </c>
      <c r="J12" s="4"/>
      <c r="K12" s="5">
        <v>0</v>
      </c>
      <c r="L12" s="4"/>
      <c r="M12" s="5">
        <v>162466734</v>
      </c>
      <c r="N12" s="4"/>
      <c r="O12" s="5">
        <v>0</v>
      </c>
      <c r="P12" s="4"/>
      <c r="Q12" s="5">
        <f t="shared" si="1"/>
        <v>162466734</v>
      </c>
    </row>
    <row r="13" spans="1:17" x14ac:dyDescent="0.55000000000000004">
      <c r="A13" s="1" t="s">
        <v>58</v>
      </c>
      <c r="C13" s="5">
        <v>0</v>
      </c>
      <c r="D13" s="4"/>
      <c r="E13" s="5">
        <v>19497200</v>
      </c>
      <c r="F13" s="4"/>
      <c r="G13" s="5">
        <v>0</v>
      </c>
      <c r="H13" s="4"/>
      <c r="I13" s="5">
        <f t="shared" si="0"/>
        <v>19497200</v>
      </c>
      <c r="J13" s="4"/>
      <c r="K13" s="5">
        <v>0</v>
      </c>
      <c r="L13" s="4"/>
      <c r="M13" s="5">
        <v>173363066</v>
      </c>
      <c r="N13" s="4"/>
      <c r="O13" s="5">
        <v>0</v>
      </c>
      <c r="P13" s="4"/>
      <c r="Q13" s="5">
        <f t="shared" si="1"/>
        <v>173363066</v>
      </c>
    </row>
    <row r="14" spans="1:17" x14ac:dyDescent="0.55000000000000004">
      <c r="A14" s="1" t="s">
        <v>55</v>
      </c>
      <c r="C14" s="5">
        <v>0</v>
      </c>
      <c r="D14" s="4"/>
      <c r="E14" s="5">
        <v>18115182</v>
      </c>
      <c r="F14" s="4"/>
      <c r="G14" s="5">
        <v>0</v>
      </c>
      <c r="H14" s="4"/>
      <c r="I14" s="5">
        <f t="shared" si="0"/>
        <v>18115182</v>
      </c>
      <c r="J14" s="4"/>
      <c r="K14" s="5">
        <v>0</v>
      </c>
      <c r="L14" s="4"/>
      <c r="M14" s="5">
        <v>95266045</v>
      </c>
      <c r="N14" s="4"/>
      <c r="O14" s="5">
        <v>0</v>
      </c>
      <c r="P14" s="4"/>
      <c r="Q14" s="5">
        <f t="shared" si="1"/>
        <v>95266045</v>
      </c>
    </row>
    <row r="15" spans="1:17" x14ac:dyDescent="0.55000000000000004">
      <c r="A15" s="1" t="s">
        <v>49</v>
      </c>
      <c r="C15" s="5">
        <v>0</v>
      </c>
      <c r="D15" s="4"/>
      <c r="E15" s="5">
        <v>21993883</v>
      </c>
      <c r="F15" s="4"/>
      <c r="G15" s="5">
        <v>0</v>
      </c>
      <c r="H15" s="4"/>
      <c r="I15" s="5">
        <f t="shared" si="0"/>
        <v>21993883</v>
      </c>
      <c r="J15" s="4"/>
      <c r="K15" s="5">
        <v>0</v>
      </c>
      <c r="L15" s="4"/>
      <c r="M15" s="5">
        <v>133016138</v>
      </c>
      <c r="N15" s="4"/>
      <c r="O15" s="5">
        <v>0</v>
      </c>
      <c r="P15" s="4"/>
      <c r="Q15" s="5">
        <f t="shared" si="1"/>
        <v>133016138</v>
      </c>
    </row>
    <row r="16" spans="1:17" x14ac:dyDescent="0.55000000000000004">
      <c r="A16" s="1" t="s">
        <v>52</v>
      </c>
      <c r="C16" s="5">
        <v>0</v>
      </c>
      <c r="D16" s="4"/>
      <c r="E16" s="5">
        <v>24083324</v>
      </c>
      <c r="F16" s="4"/>
      <c r="G16" s="5">
        <v>0</v>
      </c>
      <c r="H16" s="4"/>
      <c r="I16" s="5">
        <f t="shared" si="0"/>
        <v>24083324</v>
      </c>
      <c r="J16" s="4"/>
      <c r="K16" s="5">
        <v>0</v>
      </c>
      <c r="L16" s="4"/>
      <c r="M16" s="5">
        <v>214357806</v>
      </c>
      <c r="N16" s="4"/>
      <c r="O16" s="5">
        <v>0</v>
      </c>
      <c r="P16" s="4"/>
      <c r="Q16" s="5">
        <f t="shared" si="1"/>
        <v>214357806</v>
      </c>
    </row>
    <row r="17" spans="3:17" ht="24.75" thickBot="1" x14ac:dyDescent="0.6">
      <c r="C17" s="8">
        <f>SUM(C8:C16)</f>
        <v>0</v>
      </c>
      <c r="D17" s="4"/>
      <c r="E17" s="8">
        <f>SUM(E8:E16)</f>
        <v>111641498</v>
      </c>
      <c r="F17" s="4"/>
      <c r="G17" s="8">
        <f>SUM(G8:G16)</f>
        <v>0</v>
      </c>
      <c r="H17" s="4"/>
      <c r="I17" s="8">
        <f>SUM(I8:I16)</f>
        <v>111641498</v>
      </c>
      <c r="J17" s="4"/>
      <c r="K17" s="8">
        <f>SUM(K8:K16)</f>
        <v>0</v>
      </c>
      <c r="L17" s="4"/>
      <c r="M17" s="8">
        <f>SUM(M8:M16)</f>
        <v>778469789</v>
      </c>
      <c r="N17" s="4"/>
      <c r="O17" s="8">
        <f>SUM(O8:O16)</f>
        <v>1281040147</v>
      </c>
      <c r="P17" s="4"/>
      <c r="Q17" s="8">
        <f>SUM(Q8:Q16)</f>
        <v>2059509936</v>
      </c>
    </row>
    <row r="18" spans="3:17" ht="24.75" thickTop="1" x14ac:dyDescent="0.55000000000000004">
      <c r="E18" s="3"/>
      <c r="M18" s="3"/>
      <c r="O18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G19" sqref="G19"/>
    </sheetView>
  </sheetViews>
  <sheetFormatPr defaultRowHeight="24" x14ac:dyDescent="0.55000000000000004"/>
  <cols>
    <col min="1" max="1" width="26.8554687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x14ac:dyDescent="0.55000000000000004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 x14ac:dyDescent="0.55000000000000004">
      <c r="A6" s="21" t="s">
        <v>156</v>
      </c>
      <c r="B6" s="21" t="s">
        <v>156</v>
      </c>
      <c r="C6" s="21" t="s">
        <v>156</v>
      </c>
      <c r="E6" s="21" t="s">
        <v>79</v>
      </c>
      <c r="F6" s="21" t="s">
        <v>79</v>
      </c>
      <c r="G6" s="21" t="s">
        <v>79</v>
      </c>
      <c r="I6" s="21" t="s">
        <v>80</v>
      </c>
      <c r="J6" s="21" t="s">
        <v>80</v>
      </c>
      <c r="K6" s="21" t="s">
        <v>80</v>
      </c>
    </row>
    <row r="7" spans="1:11" ht="24.75" x14ac:dyDescent="0.55000000000000004">
      <c r="A7" s="21" t="s">
        <v>157</v>
      </c>
      <c r="C7" s="21" t="s">
        <v>64</v>
      </c>
      <c r="E7" s="21" t="s">
        <v>158</v>
      </c>
      <c r="G7" s="21" t="s">
        <v>159</v>
      </c>
      <c r="I7" s="21" t="s">
        <v>158</v>
      </c>
      <c r="K7" s="21" t="s">
        <v>159</v>
      </c>
    </row>
    <row r="8" spans="1:11" x14ac:dyDescent="0.55000000000000004">
      <c r="A8" s="1" t="s">
        <v>70</v>
      </c>
      <c r="C8" s="4" t="s">
        <v>71</v>
      </c>
      <c r="D8" s="4"/>
      <c r="E8" s="5">
        <v>46214</v>
      </c>
      <c r="F8" s="4"/>
      <c r="G8" s="9">
        <f>E8/E9</f>
        <v>1</v>
      </c>
      <c r="H8" s="4"/>
      <c r="I8" s="5">
        <v>399319444</v>
      </c>
      <c r="J8" s="4"/>
      <c r="K8" s="9">
        <f>I8/I9</f>
        <v>1</v>
      </c>
    </row>
    <row r="9" spans="1:11" ht="24.75" thickBot="1" x14ac:dyDescent="0.6">
      <c r="E9" s="8">
        <f>SUM(E8)</f>
        <v>46214</v>
      </c>
      <c r="G9" s="11">
        <f>SUM(G8)</f>
        <v>1</v>
      </c>
      <c r="I9" s="8">
        <f>SUM(I8)</f>
        <v>399319444</v>
      </c>
      <c r="K9" s="11">
        <f>SUM(K8)</f>
        <v>1</v>
      </c>
    </row>
    <row r="10" spans="1:11" ht="24.75" thickTop="1" x14ac:dyDescent="0.55000000000000004">
      <c r="E10" s="3"/>
      <c r="I10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6" sqref="E6"/>
    </sheetView>
  </sheetViews>
  <sheetFormatPr defaultRowHeight="24" x14ac:dyDescent="0.55000000000000004"/>
  <cols>
    <col min="1" max="1" width="46.28515625" style="1" bestFit="1" customWidth="1"/>
    <col min="2" max="2" width="1" style="1" customWidth="1"/>
    <col min="3" max="3" width="21.85546875" style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9" t="s">
        <v>0</v>
      </c>
      <c r="B2" s="19"/>
      <c r="C2" s="19"/>
      <c r="D2" s="19"/>
      <c r="E2" s="19"/>
    </row>
    <row r="3" spans="1:5" ht="24.75" x14ac:dyDescent="0.55000000000000004">
      <c r="A3" s="19" t="s">
        <v>77</v>
      </c>
      <c r="B3" s="19"/>
      <c r="C3" s="19"/>
      <c r="D3" s="19"/>
      <c r="E3" s="19"/>
    </row>
    <row r="4" spans="1:5" ht="24.75" x14ac:dyDescent="0.55000000000000004">
      <c r="A4" s="19" t="s">
        <v>2</v>
      </c>
      <c r="B4" s="19"/>
      <c r="C4" s="19"/>
      <c r="D4" s="19"/>
      <c r="E4" s="19"/>
    </row>
    <row r="5" spans="1:5" x14ac:dyDescent="0.55000000000000004">
      <c r="C5" s="20" t="s">
        <v>79</v>
      </c>
      <c r="E5" s="1" t="s">
        <v>168</v>
      </c>
    </row>
    <row r="6" spans="1:5" ht="24.75" x14ac:dyDescent="0.55000000000000004">
      <c r="A6" s="20" t="s">
        <v>160</v>
      </c>
      <c r="C6" s="21"/>
      <c r="E6" s="21" t="s">
        <v>167</v>
      </c>
    </row>
    <row r="7" spans="1:5" ht="24.75" x14ac:dyDescent="0.55000000000000004">
      <c r="A7" s="21" t="s">
        <v>160</v>
      </c>
      <c r="C7" s="21" t="s">
        <v>67</v>
      </c>
      <c r="E7" s="21" t="s">
        <v>67</v>
      </c>
    </row>
    <row r="8" spans="1:5" x14ac:dyDescent="0.55000000000000004">
      <c r="A8" s="1" t="s">
        <v>161</v>
      </c>
      <c r="C8" s="5">
        <v>0</v>
      </c>
      <c r="E8" s="3">
        <v>26411065</v>
      </c>
    </row>
    <row r="9" spans="1:5" ht="25.5" thickBot="1" x14ac:dyDescent="0.65">
      <c r="A9" s="2" t="s">
        <v>86</v>
      </c>
      <c r="C9" s="8">
        <v>0</v>
      </c>
      <c r="E9" s="6">
        <v>26411065</v>
      </c>
    </row>
    <row r="10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3"/>
  <sheetViews>
    <sheetView rightToLeft="1" topLeftCell="A16" workbookViewId="0">
      <selection activeCell="G39" sqref="G39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5.5703125" style="1" bestFit="1" customWidth="1"/>
    <col min="16" max="16" width="1" style="1" customWidth="1"/>
    <col min="17" max="17" width="10.85546875" style="1" bestFit="1" customWidth="1"/>
    <col min="18" max="18" width="1.28515625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 x14ac:dyDescent="0.55000000000000004">
      <c r="A6" s="20" t="s">
        <v>3</v>
      </c>
      <c r="C6" s="21" t="s">
        <v>165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ht="24.75" x14ac:dyDescent="0.55000000000000004">
      <c r="A7" s="20" t="s">
        <v>3</v>
      </c>
      <c r="C7" s="20" t="s">
        <v>7</v>
      </c>
      <c r="E7" s="20" t="s">
        <v>8</v>
      </c>
      <c r="G7" s="20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4.75" x14ac:dyDescent="0.55000000000000004">
      <c r="A8" s="21" t="s">
        <v>3</v>
      </c>
      <c r="C8" s="21" t="s">
        <v>7</v>
      </c>
      <c r="E8" s="21" t="s">
        <v>8</v>
      </c>
      <c r="G8" s="21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 x14ac:dyDescent="0.55000000000000004">
      <c r="A9" s="1" t="s">
        <v>15</v>
      </c>
      <c r="C9" s="7">
        <v>6669</v>
      </c>
      <c r="D9" s="7"/>
      <c r="E9" s="7">
        <v>153520138</v>
      </c>
      <c r="F9" s="7"/>
      <c r="G9" s="7">
        <v>236150611.7958</v>
      </c>
      <c r="H9" s="7"/>
      <c r="I9" s="7">
        <v>0</v>
      </c>
      <c r="J9" s="7"/>
      <c r="K9" s="7">
        <v>0</v>
      </c>
      <c r="L9" s="7"/>
      <c r="M9" s="7">
        <v>-6669</v>
      </c>
      <c r="N9" s="7"/>
      <c r="O9" s="7">
        <v>227863464</v>
      </c>
      <c r="P9" s="7"/>
      <c r="Q9" s="7">
        <v>0</v>
      </c>
      <c r="R9" s="7"/>
      <c r="S9" s="7">
        <v>0</v>
      </c>
      <c r="T9" s="7"/>
      <c r="U9" s="7">
        <v>0</v>
      </c>
      <c r="V9" s="7"/>
      <c r="W9" s="7">
        <v>0</v>
      </c>
      <c r="X9" s="4"/>
      <c r="Y9" s="9">
        <v>0</v>
      </c>
    </row>
    <row r="10" spans="1:25" x14ac:dyDescent="0.55000000000000004">
      <c r="A10" s="1" t="s">
        <v>16</v>
      </c>
      <c r="C10" s="7">
        <v>189973</v>
      </c>
      <c r="D10" s="7"/>
      <c r="E10" s="7">
        <v>1510314612</v>
      </c>
      <c r="F10" s="7"/>
      <c r="G10" s="7">
        <v>1983911890.1101501</v>
      </c>
      <c r="H10" s="7"/>
      <c r="I10" s="7">
        <v>0</v>
      </c>
      <c r="J10" s="7"/>
      <c r="K10" s="7">
        <v>0</v>
      </c>
      <c r="L10" s="7"/>
      <c r="M10" s="7">
        <v>-30549</v>
      </c>
      <c r="N10" s="7"/>
      <c r="O10" s="7">
        <v>359164515</v>
      </c>
      <c r="P10" s="7"/>
      <c r="Q10" s="7">
        <v>159424</v>
      </c>
      <c r="R10" s="7"/>
      <c r="S10" s="7">
        <v>11341</v>
      </c>
      <c r="T10" s="7"/>
      <c r="U10" s="7">
        <v>1267445356</v>
      </c>
      <c r="V10" s="7"/>
      <c r="W10" s="7">
        <v>1797378301.5302401</v>
      </c>
      <c r="X10" s="4"/>
      <c r="Y10" s="9">
        <v>4.1277731700611359E-2</v>
      </c>
    </row>
    <row r="11" spans="1:25" x14ac:dyDescent="0.55000000000000004">
      <c r="A11" s="1" t="s">
        <v>17</v>
      </c>
      <c r="C11" s="7">
        <v>650804</v>
      </c>
      <c r="D11" s="7"/>
      <c r="E11" s="7">
        <v>4969944689</v>
      </c>
      <c r="F11" s="7"/>
      <c r="G11" s="7">
        <v>6190863244.9263601</v>
      </c>
      <c r="H11" s="7"/>
      <c r="I11" s="7">
        <v>0</v>
      </c>
      <c r="J11" s="7"/>
      <c r="K11" s="7">
        <v>0</v>
      </c>
      <c r="L11" s="7"/>
      <c r="M11" s="7">
        <v>-325402</v>
      </c>
      <c r="N11" s="7"/>
      <c r="O11" s="7">
        <v>3582924224</v>
      </c>
      <c r="P11" s="7"/>
      <c r="Q11" s="7">
        <v>325402</v>
      </c>
      <c r="R11" s="7"/>
      <c r="S11" s="7">
        <v>14816</v>
      </c>
      <c r="T11" s="7"/>
      <c r="U11" s="7">
        <v>2484972341</v>
      </c>
      <c r="V11" s="7"/>
      <c r="W11" s="7">
        <v>4792759422.9715204</v>
      </c>
      <c r="X11" s="4"/>
      <c r="Y11" s="9">
        <v>0.11006822403417496</v>
      </c>
    </row>
    <row r="12" spans="1:25" x14ac:dyDescent="0.55000000000000004">
      <c r="A12" s="1" t="s">
        <v>18</v>
      </c>
      <c r="C12" s="7">
        <v>135768</v>
      </c>
      <c r="D12" s="7"/>
      <c r="E12" s="7">
        <v>1010645977</v>
      </c>
      <c r="F12" s="7"/>
      <c r="G12" s="7">
        <v>1334836748.8872001</v>
      </c>
      <c r="H12" s="7"/>
      <c r="I12" s="7">
        <v>0</v>
      </c>
      <c r="J12" s="7"/>
      <c r="K12" s="7">
        <v>0</v>
      </c>
      <c r="L12" s="7"/>
      <c r="M12" s="7">
        <v>-8585</v>
      </c>
      <c r="N12" s="7"/>
      <c r="O12" s="7">
        <v>90550361</v>
      </c>
      <c r="P12" s="7"/>
      <c r="Q12" s="7">
        <v>127183</v>
      </c>
      <c r="R12" s="7"/>
      <c r="S12" s="7">
        <v>10840</v>
      </c>
      <c r="T12" s="7"/>
      <c r="U12" s="7">
        <v>946739934</v>
      </c>
      <c r="V12" s="7"/>
      <c r="W12" s="7">
        <v>1370543390.6891999</v>
      </c>
      <c r="X12" s="4"/>
      <c r="Y12" s="9">
        <v>3.1475244981398899E-2</v>
      </c>
    </row>
    <row r="13" spans="1:25" x14ac:dyDescent="0.55000000000000004">
      <c r="A13" s="1" t="s">
        <v>19</v>
      </c>
      <c r="C13" s="7">
        <v>238228</v>
      </c>
      <c r="D13" s="7"/>
      <c r="E13" s="7">
        <v>1368302398</v>
      </c>
      <c r="F13" s="7"/>
      <c r="G13" s="7">
        <v>1409107780.6259999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238228</v>
      </c>
      <c r="R13" s="7"/>
      <c r="S13" s="7">
        <v>5470</v>
      </c>
      <c r="T13" s="7"/>
      <c r="U13" s="7">
        <v>1368302398</v>
      </c>
      <c r="V13" s="7"/>
      <c r="W13" s="7">
        <v>1295431858.8276</v>
      </c>
      <c r="X13" s="4"/>
      <c r="Y13" s="9">
        <v>2.9750269411611831E-2</v>
      </c>
    </row>
    <row r="14" spans="1:25" x14ac:dyDescent="0.55000000000000004">
      <c r="A14" s="1" t="s">
        <v>20</v>
      </c>
      <c r="C14" s="7">
        <v>2789534</v>
      </c>
      <c r="D14" s="7"/>
      <c r="E14" s="7">
        <v>9305587065</v>
      </c>
      <c r="F14" s="7"/>
      <c r="G14" s="7">
        <v>12822831244</v>
      </c>
      <c r="H14" s="7"/>
      <c r="I14" s="7">
        <v>0</v>
      </c>
      <c r="J14" s="7"/>
      <c r="K14" s="7">
        <v>0</v>
      </c>
      <c r="L14" s="7"/>
      <c r="M14" s="7">
        <v>-1394767</v>
      </c>
      <c r="N14" s="7"/>
      <c r="O14" s="7">
        <v>6184362901</v>
      </c>
      <c r="P14" s="7"/>
      <c r="Q14" s="7">
        <v>1394767</v>
      </c>
      <c r="R14" s="7"/>
      <c r="S14" s="7">
        <v>4418</v>
      </c>
      <c r="T14" s="7"/>
      <c r="U14" s="7">
        <v>4652793540</v>
      </c>
      <c r="V14" s="7"/>
      <c r="W14" s="7">
        <v>6125785942</v>
      </c>
      <c r="X14" s="4"/>
      <c r="Y14" s="9">
        <v>0.14068187445791228</v>
      </c>
    </row>
    <row r="15" spans="1:25" x14ac:dyDescent="0.55000000000000004">
      <c r="A15" s="1" t="s">
        <v>21</v>
      </c>
      <c r="C15" s="7">
        <v>1024</v>
      </c>
      <c r="D15" s="7"/>
      <c r="E15" s="7">
        <v>5148015</v>
      </c>
      <c r="F15" s="7"/>
      <c r="G15" s="7">
        <v>10362920.7552</v>
      </c>
      <c r="H15" s="7"/>
      <c r="I15" s="7">
        <v>0</v>
      </c>
      <c r="J15" s="7"/>
      <c r="K15" s="7">
        <v>0</v>
      </c>
      <c r="L15" s="7"/>
      <c r="M15" s="7">
        <v>-1024</v>
      </c>
      <c r="N15" s="7"/>
      <c r="O15" s="7">
        <v>10479990</v>
      </c>
      <c r="P15" s="7"/>
      <c r="Q15" s="7">
        <v>0</v>
      </c>
      <c r="R15" s="7"/>
      <c r="S15" s="7">
        <v>0</v>
      </c>
      <c r="T15" s="7"/>
      <c r="U15" s="7">
        <v>0</v>
      </c>
      <c r="V15" s="7"/>
      <c r="W15" s="7">
        <v>0</v>
      </c>
      <c r="X15" s="4"/>
      <c r="Y15" s="9">
        <v>0</v>
      </c>
    </row>
    <row r="16" spans="1:25" x14ac:dyDescent="0.55000000000000004">
      <c r="A16" s="1" t="s">
        <v>22</v>
      </c>
      <c r="C16" s="7">
        <v>74646</v>
      </c>
      <c r="D16" s="7"/>
      <c r="E16" s="7">
        <v>598323432</v>
      </c>
      <c r="F16" s="7"/>
      <c r="G16" s="7">
        <v>669118523.23601997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74646</v>
      </c>
      <c r="R16" s="7"/>
      <c r="S16" s="7">
        <v>9017</v>
      </c>
      <c r="T16" s="7"/>
      <c r="U16" s="7">
        <v>598323432</v>
      </c>
      <c r="V16" s="7"/>
      <c r="W16" s="7">
        <v>669118523.23601997</v>
      </c>
      <c r="X16" s="4"/>
      <c r="Y16" s="9">
        <v>1.5366656454309617E-2</v>
      </c>
    </row>
    <row r="17" spans="1:25" x14ac:dyDescent="0.55000000000000004">
      <c r="A17" s="1" t="s">
        <v>23</v>
      </c>
      <c r="C17" s="7">
        <v>71029</v>
      </c>
      <c r="D17" s="7"/>
      <c r="E17" s="7">
        <v>1116834074</v>
      </c>
      <c r="F17" s="7"/>
      <c r="G17" s="7">
        <v>873453606.78030002</v>
      </c>
      <c r="H17" s="7"/>
      <c r="I17" s="7">
        <v>21308</v>
      </c>
      <c r="J17" s="7"/>
      <c r="K17" s="7">
        <v>259116917</v>
      </c>
      <c r="L17" s="7"/>
      <c r="M17" s="7">
        <v>0</v>
      </c>
      <c r="N17" s="7"/>
      <c r="O17" s="7">
        <v>0</v>
      </c>
      <c r="P17" s="7"/>
      <c r="Q17" s="7">
        <v>92337</v>
      </c>
      <c r="R17" s="7"/>
      <c r="S17" s="7">
        <v>10490</v>
      </c>
      <c r="T17" s="7"/>
      <c r="U17" s="7">
        <v>1375950991</v>
      </c>
      <c r="V17" s="7"/>
      <c r="W17" s="7">
        <v>962909986.88429999</v>
      </c>
      <c r="X17" s="4"/>
      <c r="Y17" s="9">
        <v>2.2113730902732064E-2</v>
      </c>
    </row>
    <row r="18" spans="1:25" x14ac:dyDescent="0.55000000000000004">
      <c r="A18" s="1" t="s">
        <v>24</v>
      </c>
      <c r="C18" s="7">
        <v>683232</v>
      </c>
      <c r="D18" s="7"/>
      <c r="E18" s="7">
        <v>2682558655</v>
      </c>
      <c r="F18" s="7"/>
      <c r="G18" s="7">
        <v>2656381563.12672</v>
      </c>
      <c r="H18" s="7"/>
      <c r="I18" s="7">
        <v>0</v>
      </c>
      <c r="J18" s="7"/>
      <c r="K18" s="7">
        <v>0</v>
      </c>
      <c r="L18" s="7"/>
      <c r="M18" s="7">
        <v>-162224</v>
      </c>
      <c r="N18" s="7"/>
      <c r="O18" s="7">
        <v>668325042</v>
      </c>
      <c r="P18" s="7"/>
      <c r="Q18" s="7">
        <v>521008</v>
      </c>
      <c r="R18" s="7"/>
      <c r="S18" s="7">
        <v>4006</v>
      </c>
      <c r="T18" s="7"/>
      <c r="U18" s="7">
        <v>2045622161</v>
      </c>
      <c r="V18" s="7"/>
      <c r="W18" s="7">
        <v>2074864687.09728</v>
      </c>
      <c r="X18" s="4"/>
      <c r="Y18" s="9">
        <v>4.765035151262146E-2</v>
      </c>
    </row>
    <row r="19" spans="1:25" x14ac:dyDescent="0.55000000000000004">
      <c r="A19" s="1" t="s">
        <v>25</v>
      </c>
      <c r="C19" s="7">
        <v>1</v>
      </c>
      <c r="D19" s="7"/>
      <c r="E19" s="7">
        <v>14431</v>
      </c>
      <c r="F19" s="7"/>
      <c r="G19" s="7">
        <v>15935.5833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1</v>
      </c>
      <c r="R19" s="7"/>
      <c r="S19" s="7">
        <v>16660</v>
      </c>
      <c r="T19" s="7"/>
      <c r="U19" s="7">
        <v>14431</v>
      </c>
      <c r="V19" s="7"/>
      <c r="W19" s="7">
        <v>16561.872599999999</v>
      </c>
      <c r="X19" s="4"/>
      <c r="Y19" s="9">
        <v>3.803520566930605E-7</v>
      </c>
    </row>
    <row r="20" spans="1:25" x14ac:dyDescent="0.55000000000000004">
      <c r="A20" s="1" t="s">
        <v>26</v>
      </c>
      <c r="C20" s="7">
        <v>49602</v>
      </c>
      <c r="D20" s="7"/>
      <c r="E20" s="7">
        <v>946890842</v>
      </c>
      <c r="F20" s="7"/>
      <c r="G20" s="7">
        <v>1265290602.6852</v>
      </c>
      <c r="H20" s="7"/>
      <c r="I20" s="7">
        <v>0</v>
      </c>
      <c r="J20" s="7"/>
      <c r="K20" s="7">
        <v>0</v>
      </c>
      <c r="L20" s="7"/>
      <c r="M20" s="7">
        <v>-9063</v>
      </c>
      <c r="N20" s="7"/>
      <c r="O20" s="7">
        <v>240216740</v>
      </c>
      <c r="P20" s="7"/>
      <c r="Q20" s="7">
        <v>40539</v>
      </c>
      <c r="R20" s="7"/>
      <c r="S20" s="7">
        <v>26320</v>
      </c>
      <c r="T20" s="7"/>
      <c r="U20" s="7">
        <v>773880243</v>
      </c>
      <c r="V20" s="7"/>
      <c r="W20" s="7">
        <v>1060701929.6328</v>
      </c>
      <c r="X20" s="4"/>
      <c r="Y20" s="9">
        <v>2.4359573957484341E-2</v>
      </c>
    </row>
    <row r="21" spans="1:25" x14ac:dyDescent="0.55000000000000004">
      <c r="A21" s="1" t="s">
        <v>27</v>
      </c>
      <c r="C21" s="7">
        <v>169283</v>
      </c>
      <c r="D21" s="7"/>
      <c r="E21" s="7">
        <v>1705904628</v>
      </c>
      <c r="F21" s="7"/>
      <c r="G21" s="7">
        <v>1699687823.6129999</v>
      </c>
      <c r="H21" s="7"/>
      <c r="I21" s="7">
        <v>0</v>
      </c>
      <c r="J21" s="7"/>
      <c r="K21" s="7">
        <v>0</v>
      </c>
      <c r="L21" s="7"/>
      <c r="M21" s="7">
        <v>-12980</v>
      </c>
      <c r="N21" s="7"/>
      <c r="O21" s="7">
        <v>133680756</v>
      </c>
      <c r="P21" s="7"/>
      <c r="Q21" s="7">
        <v>156303</v>
      </c>
      <c r="R21" s="7"/>
      <c r="S21" s="7">
        <v>10550</v>
      </c>
      <c r="T21" s="7"/>
      <c r="U21" s="7">
        <v>1575102113</v>
      </c>
      <c r="V21" s="7"/>
      <c r="W21" s="7">
        <v>1639284059.7314999</v>
      </c>
      <c r="X21" s="4"/>
      <c r="Y21" s="9">
        <v>3.7647014844385769E-2</v>
      </c>
    </row>
    <row r="22" spans="1:25" x14ac:dyDescent="0.55000000000000004">
      <c r="A22" s="1" t="s">
        <v>28</v>
      </c>
      <c r="C22" s="7">
        <v>70930</v>
      </c>
      <c r="D22" s="7"/>
      <c r="E22" s="7">
        <v>1536257503</v>
      </c>
      <c r="F22" s="7"/>
      <c r="G22" s="7">
        <v>2031457124.4630001</v>
      </c>
      <c r="H22" s="7"/>
      <c r="I22" s="7">
        <v>0</v>
      </c>
      <c r="J22" s="7"/>
      <c r="K22" s="7">
        <v>0</v>
      </c>
      <c r="L22" s="7"/>
      <c r="M22" s="7">
        <v>-23578</v>
      </c>
      <c r="N22" s="7"/>
      <c r="O22" s="7">
        <v>828844370</v>
      </c>
      <c r="P22" s="7"/>
      <c r="Q22" s="7">
        <v>47352</v>
      </c>
      <c r="R22" s="7"/>
      <c r="S22" s="7">
        <v>35230</v>
      </c>
      <c r="T22" s="7"/>
      <c r="U22" s="7">
        <v>1025586709</v>
      </c>
      <c r="V22" s="7"/>
      <c r="W22" s="7">
        <v>1658385197.4456</v>
      </c>
      <c r="X22" s="4"/>
      <c r="Y22" s="9">
        <v>3.80856824510147E-2</v>
      </c>
    </row>
    <row r="23" spans="1:25" x14ac:dyDescent="0.55000000000000004">
      <c r="A23" s="1" t="s">
        <v>29</v>
      </c>
      <c r="C23" s="7">
        <v>87944</v>
      </c>
      <c r="D23" s="7"/>
      <c r="E23" s="7">
        <v>1319006961</v>
      </c>
      <c r="F23" s="7"/>
      <c r="G23" s="7">
        <v>1941731678.5464001</v>
      </c>
      <c r="H23" s="7"/>
      <c r="I23" s="7">
        <v>0</v>
      </c>
      <c r="J23" s="7"/>
      <c r="K23" s="7">
        <v>0</v>
      </c>
      <c r="L23" s="7"/>
      <c r="M23" s="7">
        <v>-12947</v>
      </c>
      <c r="N23" s="7"/>
      <c r="O23" s="7">
        <v>324213997</v>
      </c>
      <c r="P23" s="7"/>
      <c r="Q23" s="7">
        <v>74997</v>
      </c>
      <c r="R23" s="7"/>
      <c r="S23" s="7">
        <v>24620</v>
      </c>
      <c r="T23" s="7"/>
      <c r="U23" s="7">
        <v>1124824491</v>
      </c>
      <c r="V23" s="7"/>
      <c r="W23" s="7">
        <v>1835550690.0353999</v>
      </c>
      <c r="X23" s="4"/>
      <c r="Y23" s="9">
        <v>4.215438054506776E-2</v>
      </c>
    </row>
    <row r="24" spans="1:25" x14ac:dyDescent="0.55000000000000004">
      <c r="A24" s="1" t="s">
        <v>30</v>
      </c>
      <c r="C24" s="7">
        <v>110415</v>
      </c>
      <c r="D24" s="7"/>
      <c r="E24" s="7">
        <v>961490271</v>
      </c>
      <c r="F24" s="7"/>
      <c r="G24" s="7">
        <v>952757211.04200006</v>
      </c>
      <c r="H24" s="7"/>
      <c r="I24" s="7">
        <v>0</v>
      </c>
      <c r="J24" s="7"/>
      <c r="K24" s="7">
        <v>0</v>
      </c>
      <c r="L24" s="7"/>
      <c r="M24" s="7">
        <v>-110415</v>
      </c>
      <c r="N24" s="7"/>
      <c r="O24" s="7">
        <v>918828364</v>
      </c>
      <c r="P24" s="7"/>
      <c r="Q24" s="7">
        <v>0</v>
      </c>
      <c r="R24" s="7"/>
      <c r="S24" s="7">
        <v>0</v>
      </c>
      <c r="T24" s="7"/>
      <c r="U24" s="7">
        <v>0</v>
      </c>
      <c r="V24" s="7"/>
      <c r="W24" s="7">
        <v>0</v>
      </c>
      <c r="X24" s="4"/>
      <c r="Y24" s="9">
        <v>0</v>
      </c>
    </row>
    <row r="25" spans="1:25" x14ac:dyDescent="0.55000000000000004">
      <c r="A25" s="1" t="s">
        <v>31</v>
      </c>
      <c r="C25" s="7">
        <v>1</v>
      </c>
      <c r="D25" s="7"/>
      <c r="E25" s="7">
        <v>12099</v>
      </c>
      <c r="F25" s="7"/>
      <c r="G25" s="7">
        <v>12078.4365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</v>
      </c>
      <c r="R25" s="7"/>
      <c r="S25" s="7">
        <v>12260</v>
      </c>
      <c r="T25" s="7"/>
      <c r="U25" s="7">
        <v>12099</v>
      </c>
      <c r="V25" s="7"/>
      <c r="W25" s="7">
        <v>12187.7886</v>
      </c>
      <c r="X25" s="4"/>
      <c r="Y25" s="9">
        <v>2.798989324764059E-7</v>
      </c>
    </row>
    <row r="26" spans="1:25" x14ac:dyDescent="0.55000000000000004">
      <c r="A26" s="1" t="s">
        <v>32</v>
      </c>
      <c r="C26" s="7">
        <v>83447</v>
      </c>
      <c r="D26" s="7"/>
      <c r="E26" s="7">
        <v>1783240111</v>
      </c>
      <c r="F26" s="7"/>
      <c r="G26" s="7">
        <v>1184604499.5876</v>
      </c>
      <c r="H26" s="7"/>
      <c r="I26" s="7">
        <v>0</v>
      </c>
      <c r="J26" s="7"/>
      <c r="K26" s="7">
        <v>0</v>
      </c>
      <c r="L26" s="7"/>
      <c r="M26" s="7">
        <v>-83447</v>
      </c>
      <c r="N26" s="7"/>
      <c r="O26" s="7">
        <v>1234423811</v>
      </c>
      <c r="P26" s="7"/>
      <c r="Q26" s="7">
        <v>0</v>
      </c>
      <c r="R26" s="7"/>
      <c r="S26" s="7">
        <v>0</v>
      </c>
      <c r="T26" s="7"/>
      <c r="U26" s="7">
        <v>0</v>
      </c>
      <c r="V26" s="7"/>
      <c r="W26" s="7">
        <v>0</v>
      </c>
      <c r="X26" s="4"/>
      <c r="Y26" s="9">
        <v>0</v>
      </c>
    </row>
    <row r="27" spans="1:25" x14ac:dyDescent="0.55000000000000004">
      <c r="A27" s="1" t="s">
        <v>33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71268</v>
      </c>
      <c r="J27" s="7"/>
      <c r="K27" s="7">
        <v>964379713</v>
      </c>
      <c r="L27" s="7"/>
      <c r="M27" s="7">
        <v>0</v>
      </c>
      <c r="N27" s="7"/>
      <c r="O27" s="7">
        <v>0</v>
      </c>
      <c r="P27" s="7"/>
      <c r="Q27" s="7">
        <v>71268</v>
      </c>
      <c r="R27" s="7"/>
      <c r="S27" s="7">
        <v>13530</v>
      </c>
      <c r="T27" s="7"/>
      <c r="U27" s="7">
        <v>964379713</v>
      </c>
      <c r="V27" s="7"/>
      <c r="W27" s="7">
        <v>958576571.92439997</v>
      </c>
      <c r="X27" s="4"/>
      <c r="Y27" s="9">
        <v>2.2014211764268068E-2</v>
      </c>
    </row>
    <row r="28" spans="1:25" x14ac:dyDescent="0.55000000000000004">
      <c r="A28" s="1" t="s">
        <v>34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303947</v>
      </c>
      <c r="J28" s="7"/>
      <c r="K28" s="7">
        <v>1127709525</v>
      </c>
      <c r="L28" s="7"/>
      <c r="M28" s="7">
        <v>0</v>
      </c>
      <c r="N28" s="7"/>
      <c r="O28" s="7">
        <v>0</v>
      </c>
      <c r="P28" s="7"/>
      <c r="Q28" s="7">
        <v>303947</v>
      </c>
      <c r="R28" s="7"/>
      <c r="S28" s="7">
        <v>3357</v>
      </c>
      <c r="T28" s="7"/>
      <c r="U28" s="7">
        <v>1127709525</v>
      </c>
      <c r="V28" s="7"/>
      <c r="W28" s="7">
        <v>1014340217.03469</v>
      </c>
      <c r="X28" s="4"/>
      <c r="Y28" s="9">
        <v>2.3294853006877361E-2</v>
      </c>
    </row>
    <row r="29" spans="1:25" x14ac:dyDescent="0.55000000000000004">
      <c r="A29" s="1" t="s">
        <v>35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29461</v>
      </c>
      <c r="J29" s="7"/>
      <c r="K29" s="7">
        <v>1032030008</v>
      </c>
      <c r="L29" s="7"/>
      <c r="M29" s="7">
        <v>0</v>
      </c>
      <c r="N29" s="7"/>
      <c r="O29" s="7">
        <v>0</v>
      </c>
      <c r="P29" s="7"/>
      <c r="Q29" s="7">
        <v>29461</v>
      </c>
      <c r="R29" s="7"/>
      <c r="S29" s="7">
        <v>33674</v>
      </c>
      <c r="T29" s="7"/>
      <c r="U29" s="7">
        <v>1032030008</v>
      </c>
      <c r="V29" s="7"/>
      <c r="W29" s="7">
        <v>986226423.38453996</v>
      </c>
      <c r="X29" s="4"/>
      <c r="Y29" s="9">
        <v>2.2649205048187054E-2</v>
      </c>
    </row>
    <row r="30" spans="1:25" ht="24.75" thickBot="1" x14ac:dyDescent="0.6">
      <c r="E30" s="8">
        <f>SUM(E9:E29)</f>
        <v>30973995901</v>
      </c>
      <c r="F30" s="4"/>
      <c r="G30" s="8">
        <f>SUM(G9:G29)</f>
        <v>37262575088.200752</v>
      </c>
      <c r="H30" s="4"/>
      <c r="I30" s="4"/>
      <c r="J30" s="4"/>
      <c r="K30" s="8">
        <f>SUM(K9:K29)</f>
        <v>3383236163</v>
      </c>
      <c r="L30" s="4"/>
      <c r="M30" s="4"/>
      <c r="N30" s="4"/>
      <c r="O30" s="8">
        <f>SUM(O9:O29)</f>
        <v>14803878535</v>
      </c>
      <c r="P30" s="4"/>
      <c r="Q30" s="4"/>
      <c r="R30" s="4"/>
      <c r="S30" s="4"/>
      <c r="T30" s="4"/>
      <c r="U30" s="8">
        <f>SUM(U9:U29)</f>
        <v>22363689485</v>
      </c>
      <c r="V30" s="4"/>
      <c r="W30" s="8">
        <f>SUM(W9:W29)</f>
        <v>28241885952.086292</v>
      </c>
      <c r="X30" s="4"/>
      <c r="Y30" s="10">
        <f>SUM(Y9:Y29)</f>
        <v>0.64858966532364681</v>
      </c>
    </row>
    <row r="31" spans="1:25" ht="24.75" thickTop="1" x14ac:dyDescent="0.55000000000000004">
      <c r="G31" s="3"/>
    </row>
    <row r="32" spans="1:25" x14ac:dyDescent="0.55000000000000004">
      <c r="G32" s="3"/>
      <c r="W32" s="3"/>
      <c r="Y32" s="17"/>
    </row>
    <row r="33" spans="23:23" x14ac:dyDescent="0.55000000000000004">
      <c r="W33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16"/>
  <sheetViews>
    <sheetView rightToLeft="1" topLeftCell="F1" workbookViewId="0">
      <selection activeCell="Q20" sqref="Q20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9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9" ht="24.75" x14ac:dyDescent="0.55000000000000004">
      <c r="A6" s="21" t="s">
        <v>37</v>
      </c>
      <c r="B6" s="21" t="s">
        <v>37</v>
      </c>
      <c r="C6" s="21" t="s">
        <v>37</v>
      </c>
      <c r="D6" s="21" t="s">
        <v>37</v>
      </c>
      <c r="E6" s="21" t="s">
        <v>37</v>
      </c>
      <c r="F6" s="21" t="s">
        <v>37</v>
      </c>
      <c r="G6" s="21" t="s">
        <v>37</v>
      </c>
      <c r="H6" s="21" t="s">
        <v>37</v>
      </c>
      <c r="I6" s="21" t="s">
        <v>37</v>
      </c>
      <c r="J6" s="21" t="s">
        <v>37</v>
      </c>
      <c r="K6" s="21" t="s">
        <v>37</v>
      </c>
      <c r="L6" s="21" t="s">
        <v>37</v>
      </c>
      <c r="M6" s="21" t="s">
        <v>37</v>
      </c>
      <c r="O6" s="21" t="s">
        <v>165</v>
      </c>
      <c r="P6" s="21" t="s">
        <v>4</v>
      </c>
      <c r="Q6" s="21" t="s">
        <v>4</v>
      </c>
      <c r="R6" s="21" t="s">
        <v>4</v>
      </c>
      <c r="S6" s="21" t="s">
        <v>4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9" ht="24.75" x14ac:dyDescent="0.55000000000000004">
      <c r="A7" s="20" t="s">
        <v>38</v>
      </c>
      <c r="C7" s="20" t="s">
        <v>39</v>
      </c>
      <c r="D7" s="4"/>
      <c r="E7" s="20" t="s">
        <v>40</v>
      </c>
      <c r="F7" s="4"/>
      <c r="G7" s="20" t="s">
        <v>41</v>
      </c>
      <c r="H7" s="4"/>
      <c r="I7" s="20" t="s">
        <v>42</v>
      </c>
      <c r="J7" s="4"/>
      <c r="K7" s="20" t="s">
        <v>43</v>
      </c>
      <c r="L7" s="4"/>
      <c r="M7" s="20" t="s">
        <v>36</v>
      </c>
      <c r="N7" s="4"/>
      <c r="O7" s="20" t="s">
        <v>7</v>
      </c>
      <c r="P7" s="4"/>
      <c r="Q7" s="20" t="s">
        <v>8</v>
      </c>
      <c r="R7" s="4"/>
      <c r="S7" s="20" t="s">
        <v>9</v>
      </c>
      <c r="T7" s="4"/>
      <c r="U7" s="21" t="s">
        <v>10</v>
      </c>
      <c r="V7" s="21" t="s">
        <v>10</v>
      </c>
      <c r="W7" s="21" t="s">
        <v>10</v>
      </c>
      <c r="X7" s="4"/>
      <c r="Y7" s="21" t="s">
        <v>11</v>
      </c>
      <c r="Z7" s="21" t="s">
        <v>11</v>
      </c>
      <c r="AA7" s="21" t="s">
        <v>11</v>
      </c>
      <c r="AB7" s="4"/>
      <c r="AC7" s="20" t="s">
        <v>7</v>
      </c>
      <c r="AD7" s="4"/>
      <c r="AE7" s="20" t="s">
        <v>44</v>
      </c>
      <c r="AF7" s="4"/>
      <c r="AG7" s="20" t="s">
        <v>8</v>
      </c>
      <c r="AH7" s="4"/>
      <c r="AI7" s="20" t="s">
        <v>9</v>
      </c>
      <c r="AJ7" s="4"/>
      <c r="AK7" s="20" t="s">
        <v>13</v>
      </c>
      <c r="AL7" s="4"/>
      <c r="AM7" s="4"/>
    </row>
    <row r="8" spans="1:39" ht="24.75" x14ac:dyDescent="0.55000000000000004">
      <c r="A8" s="21" t="s">
        <v>38</v>
      </c>
      <c r="C8" s="21" t="s">
        <v>39</v>
      </c>
      <c r="D8" s="4"/>
      <c r="E8" s="21" t="s">
        <v>40</v>
      </c>
      <c r="F8" s="4"/>
      <c r="G8" s="21" t="s">
        <v>41</v>
      </c>
      <c r="H8" s="4"/>
      <c r="I8" s="21" t="s">
        <v>42</v>
      </c>
      <c r="J8" s="4"/>
      <c r="K8" s="21" t="s">
        <v>43</v>
      </c>
      <c r="L8" s="4"/>
      <c r="M8" s="21" t="s">
        <v>36</v>
      </c>
      <c r="N8" s="4"/>
      <c r="O8" s="21" t="s">
        <v>7</v>
      </c>
      <c r="P8" s="4"/>
      <c r="Q8" s="21" t="s">
        <v>8</v>
      </c>
      <c r="R8" s="4"/>
      <c r="S8" s="21" t="s">
        <v>9</v>
      </c>
      <c r="T8" s="4"/>
      <c r="U8" s="21" t="s">
        <v>7</v>
      </c>
      <c r="V8" s="4"/>
      <c r="W8" s="21" t="s">
        <v>8</v>
      </c>
      <c r="X8" s="4"/>
      <c r="Y8" s="21" t="s">
        <v>7</v>
      </c>
      <c r="Z8" s="4"/>
      <c r="AA8" s="21" t="s">
        <v>14</v>
      </c>
      <c r="AB8" s="4"/>
      <c r="AC8" s="21" t="s">
        <v>7</v>
      </c>
      <c r="AD8" s="4"/>
      <c r="AE8" s="21" t="s">
        <v>44</v>
      </c>
      <c r="AF8" s="4"/>
      <c r="AG8" s="21" t="s">
        <v>8</v>
      </c>
      <c r="AH8" s="4"/>
      <c r="AI8" s="21" t="s">
        <v>9</v>
      </c>
      <c r="AJ8" s="4"/>
      <c r="AK8" s="21" t="s">
        <v>13</v>
      </c>
      <c r="AL8" s="4"/>
      <c r="AM8" s="4"/>
    </row>
    <row r="9" spans="1:39" x14ac:dyDescent="0.55000000000000004">
      <c r="A9" s="1" t="s">
        <v>45</v>
      </c>
      <c r="C9" s="4" t="s">
        <v>46</v>
      </c>
      <c r="D9" s="4"/>
      <c r="E9" s="4" t="s">
        <v>46</v>
      </c>
      <c r="F9" s="4"/>
      <c r="G9" s="4" t="s">
        <v>47</v>
      </c>
      <c r="H9" s="4"/>
      <c r="I9" s="4" t="s">
        <v>48</v>
      </c>
      <c r="J9" s="4"/>
      <c r="K9" s="5">
        <v>0</v>
      </c>
      <c r="L9" s="4"/>
      <c r="M9" s="5">
        <v>0</v>
      </c>
      <c r="N9" s="4"/>
      <c r="O9" s="5">
        <v>1903</v>
      </c>
      <c r="P9" s="4"/>
      <c r="Q9" s="5">
        <v>1661620111</v>
      </c>
      <c r="R9" s="4"/>
      <c r="S9" s="5">
        <v>1796134936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4"/>
      <c r="AC9" s="5">
        <v>1903</v>
      </c>
      <c r="AD9" s="4"/>
      <c r="AE9" s="5">
        <v>958706</v>
      </c>
      <c r="AF9" s="4"/>
      <c r="AG9" s="5">
        <v>1661620111</v>
      </c>
      <c r="AH9" s="4"/>
      <c r="AI9" s="5">
        <v>1824086842</v>
      </c>
      <c r="AJ9" s="4"/>
      <c r="AK9" s="9">
        <v>4.1891107285866321E-2</v>
      </c>
      <c r="AL9" s="4"/>
      <c r="AM9" s="4"/>
    </row>
    <row r="10" spans="1:39" x14ac:dyDescent="0.55000000000000004">
      <c r="A10" s="1" t="s">
        <v>49</v>
      </c>
      <c r="C10" s="4" t="s">
        <v>46</v>
      </c>
      <c r="D10" s="4"/>
      <c r="E10" s="4" t="s">
        <v>46</v>
      </c>
      <c r="F10" s="4"/>
      <c r="G10" s="4" t="s">
        <v>50</v>
      </c>
      <c r="H10" s="4"/>
      <c r="I10" s="4" t="s">
        <v>51</v>
      </c>
      <c r="J10" s="4"/>
      <c r="K10" s="5">
        <v>0</v>
      </c>
      <c r="L10" s="4"/>
      <c r="M10" s="5">
        <v>0</v>
      </c>
      <c r="N10" s="4"/>
      <c r="O10" s="5">
        <v>1726</v>
      </c>
      <c r="P10" s="4"/>
      <c r="Q10" s="5">
        <v>1494784871</v>
      </c>
      <c r="R10" s="4"/>
      <c r="S10" s="5">
        <v>1605807126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4"/>
      <c r="AC10" s="5">
        <v>1726</v>
      </c>
      <c r="AD10" s="4"/>
      <c r="AE10" s="5">
        <v>943277</v>
      </c>
      <c r="AF10" s="4"/>
      <c r="AG10" s="5">
        <v>1494784871</v>
      </c>
      <c r="AH10" s="4"/>
      <c r="AI10" s="5">
        <v>1627801009</v>
      </c>
      <c r="AJ10" s="4"/>
      <c r="AK10" s="9">
        <v>3.7383300585236305E-2</v>
      </c>
      <c r="AL10" s="4"/>
      <c r="AM10" s="4"/>
    </row>
    <row r="11" spans="1:39" x14ac:dyDescent="0.55000000000000004">
      <c r="A11" s="1" t="s">
        <v>52</v>
      </c>
      <c r="C11" s="4" t="s">
        <v>46</v>
      </c>
      <c r="D11" s="4"/>
      <c r="E11" s="4" t="s">
        <v>46</v>
      </c>
      <c r="F11" s="4"/>
      <c r="G11" s="4" t="s">
        <v>53</v>
      </c>
      <c r="H11" s="4"/>
      <c r="I11" s="4" t="s">
        <v>54</v>
      </c>
      <c r="J11" s="4"/>
      <c r="K11" s="5">
        <v>0</v>
      </c>
      <c r="L11" s="4"/>
      <c r="M11" s="5">
        <v>0</v>
      </c>
      <c r="N11" s="4"/>
      <c r="O11" s="5">
        <v>2871</v>
      </c>
      <c r="P11" s="4"/>
      <c r="Q11" s="5">
        <v>1995951696</v>
      </c>
      <c r="R11" s="4"/>
      <c r="S11" s="5">
        <v>2186226178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4"/>
      <c r="AC11" s="5">
        <v>2871</v>
      </c>
      <c r="AD11" s="4"/>
      <c r="AE11" s="5">
        <v>770014</v>
      </c>
      <c r="AF11" s="4"/>
      <c r="AG11" s="5">
        <v>1995951696</v>
      </c>
      <c r="AH11" s="4"/>
      <c r="AI11" s="5">
        <v>2210309505</v>
      </c>
      <c r="AJ11" s="4"/>
      <c r="AK11" s="9">
        <v>5.0760912516315974E-2</v>
      </c>
      <c r="AL11" s="4"/>
      <c r="AM11" s="4"/>
    </row>
    <row r="12" spans="1:39" x14ac:dyDescent="0.55000000000000004">
      <c r="A12" s="1" t="s">
        <v>55</v>
      </c>
      <c r="C12" s="4" t="s">
        <v>46</v>
      </c>
      <c r="D12" s="4"/>
      <c r="E12" s="4" t="s">
        <v>46</v>
      </c>
      <c r="F12" s="4"/>
      <c r="G12" s="4" t="s">
        <v>56</v>
      </c>
      <c r="H12" s="4"/>
      <c r="I12" s="4" t="s">
        <v>57</v>
      </c>
      <c r="J12" s="4"/>
      <c r="K12" s="5">
        <v>0</v>
      </c>
      <c r="L12" s="4"/>
      <c r="M12" s="5">
        <v>0</v>
      </c>
      <c r="N12" s="4"/>
      <c r="O12" s="5">
        <v>1126</v>
      </c>
      <c r="P12" s="4"/>
      <c r="Q12" s="5">
        <v>1018651594</v>
      </c>
      <c r="R12" s="4"/>
      <c r="S12" s="5">
        <v>1095802457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4"/>
      <c r="AC12" s="5">
        <v>1126</v>
      </c>
      <c r="AD12" s="4"/>
      <c r="AE12" s="5">
        <v>989449</v>
      </c>
      <c r="AF12" s="4"/>
      <c r="AG12" s="5">
        <v>1018651594</v>
      </c>
      <c r="AH12" s="4"/>
      <c r="AI12" s="5">
        <v>1113917639</v>
      </c>
      <c r="AJ12" s="4"/>
      <c r="AK12" s="9">
        <v>2.5581700524633193E-2</v>
      </c>
      <c r="AL12" s="4"/>
      <c r="AM12" s="4"/>
    </row>
    <row r="13" spans="1:39" x14ac:dyDescent="0.55000000000000004">
      <c r="A13" s="1" t="s">
        <v>58</v>
      </c>
      <c r="C13" s="4" t="s">
        <v>46</v>
      </c>
      <c r="D13" s="4"/>
      <c r="E13" s="4" t="s">
        <v>46</v>
      </c>
      <c r="F13" s="4"/>
      <c r="G13" s="4" t="s">
        <v>59</v>
      </c>
      <c r="H13" s="4"/>
      <c r="I13" s="4" t="s">
        <v>60</v>
      </c>
      <c r="J13" s="4"/>
      <c r="K13" s="5">
        <v>0</v>
      </c>
      <c r="L13" s="4"/>
      <c r="M13" s="5">
        <v>0</v>
      </c>
      <c r="N13" s="4"/>
      <c r="O13" s="5">
        <v>1223</v>
      </c>
      <c r="P13" s="4"/>
      <c r="Q13" s="5">
        <v>968546915</v>
      </c>
      <c r="R13" s="4"/>
      <c r="S13" s="5">
        <v>1164169343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4"/>
      <c r="AC13" s="5">
        <v>1223</v>
      </c>
      <c r="AD13" s="4"/>
      <c r="AE13" s="5">
        <v>968014</v>
      </c>
      <c r="AF13" s="4"/>
      <c r="AG13" s="5">
        <v>968546915</v>
      </c>
      <c r="AH13" s="4"/>
      <c r="AI13" s="5">
        <v>1183666543</v>
      </c>
      <c r="AJ13" s="4"/>
      <c r="AK13" s="9">
        <v>2.7183520543976106E-2</v>
      </c>
      <c r="AL13" s="4"/>
      <c r="AM13" s="4"/>
    </row>
    <row r="14" spans="1:39" ht="24.75" thickBot="1" x14ac:dyDescent="0.6">
      <c r="Q14" s="8">
        <f>SUM(Q9:Q13)</f>
        <v>7139555187</v>
      </c>
      <c r="S14" s="8">
        <f>SUM(S9:S13)</f>
        <v>7848140040</v>
      </c>
      <c r="W14" s="8">
        <f>SUM(W9:W13)</f>
        <v>0</v>
      </c>
      <c r="AA14" s="8">
        <f>SUM(AA9:AA13)</f>
        <v>0</v>
      </c>
      <c r="AG14" s="8">
        <f>SUM(AG9:AG13)</f>
        <v>7139555187</v>
      </c>
      <c r="AI14" s="8">
        <f>SUM(AI9:AI13)</f>
        <v>7959781538</v>
      </c>
      <c r="AK14" s="11">
        <f>SUM(AK9:AK13)</f>
        <v>0.18280054145602789</v>
      </c>
    </row>
    <row r="15" spans="1:39" ht="24.75" thickTop="1" x14ac:dyDescent="0.55000000000000004">
      <c r="AG15" s="3"/>
      <c r="AI15" s="3"/>
    </row>
    <row r="16" spans="1:39" x14ac:dyDescent="0.55000000000000004">
      <c r="AI16" s="3"/>
      <c r="AK16" s="18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A12" sqref="A12:XFD12"/>
    </sheetView>
  </sheetViews>
  <sheetFormatPr defaultRowHeight="24" x14ac:dyDescent="0.5500000000000000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20" t="s">
        <v>62</v>
      </c>
      <c r="C6" s="21" t="s">
        <v>63</v>
      </c>
      <c r="D6" s="21" t="s">
        <v>63</v>
      </c>
      <c r="E6" s="21" t="s">
        <v>63</v>
      </c>
      <c r="F6" s="21" t="s">
        <v>63</v>
      </c>
      <c r="G6" s="21" t="s">
        <v>63</v>
      </c>
      <c r="H6" s="21" t="s">
        <v>63</v>
      </c>
      <c r="I6" s="21" t="s">
        <v>63</v>
      </c>
      <c r="K6" s="21" t="s">
        <v>165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19" ht="24.75" x14ac:dyDescent="0.55000000000000004">
      <c r="A7" s="21" t="s">
        <v>62</v>
      </c>
      <c r="C7" s="21" t="s">
        <v>64</v>
      </c>
      <c r="E7" s="21" t="s">
        <v>65</v>
      </c>
      <c r="G7" s="21" t="s">
        <v>66</v>
      </c>
      <c r="I7" s="21" t="s">
        <v>43</v>
      </c>
      <c r="K7" s="21" t="s">
        <v>67</v>
      </c>
      <c r="M7" s="21" t="s">
        <v>68</v>
      </c>
      <c r="O7" s="21" t="s">
        <v>69</v>
      </c>
      <c r="Q7" s="21" t="s">
        <v>67</v>
      </c>
      <c r="S7" s="22" t="s">
        <v>61</v>
      </c>
    </row>
    <row r="8" spans="1:19" x14ac:dyDescent="0.55000000000000004">
      <c r="A8" s="1" t="s">
        <v>70</v>
      </c>
      <c r="C8" s="4" t="s">
        <v>71</v>
      </c>
      <c r="D8" s="4"/>
      <c r="E8" s="4" t="s">
        <v>72</v>
      </c>
      <c r="F8" s="4"/>
      <c r="G8" s="4" t="s">
        <v>73</v>
      </c>
      <c r="H8" s="4"/>
      <c r="I8" s="4">
        <v>8</v>
      </c>
      <c r="J8" s="4"/>
      <c r="K8" s="5">
        <v>3596890340</v>
      </c>
      <c r="L8" s="4"/>
      <c r="M8" s="5">
        <v>10776768234</v>
      </c>
      <c r="N8" s="4"/>
      <c r="O8" s="5">
        <v>8898239482</v>
      </c>
      <c r="P8" s="4"/>
      <c r="Q8" s="5">
        <v>5475419092</v>
      </c>
      <c r="R8" s="4"/>
      <c r="S8" s="9">
        <v>0.12574585997592144</v>
      </c>
    </row>
    <row r="9" spans="1:19" x14ac:dyDescent="0.55000000000000004">
      <c r="A9" s="1" t="s">
        <v>74</v>
      </c>
      <c r="C9" s="4" t="s">
        <v>75</v>
      </c>
      <c r="D9" s="4"/>
      <c r="E9" s="4" t="s">
        <v>72</v>
      </c>
      <c r="F9" s="4"/>
      <c r="G9" s="4" t="s">
        <v>76</v>
      </c>
      <c r="H9" s="4"/>
      <c r="I9" s="4">
        <v>10</v>
      </c>
      <c r="J9" s="4"/>
      <c r="K9" s="5">
        <v>480000</v>
      </c>
      <c r="L9" s="4"/>
      <c r="M9" s="5">
        <v>407129610</v>
      </c>
      <c r="N9" s="4"/>
      <c r="O9" s="5">
        <v>407129610</v>
      </c>
      <c r="P9" s="4"/>
      <c r="Q9" s="5">
        <v>480000</v>
      </c>
      <c r="R9" s="4"/>
      <c r="S9" s="9">
        <v>1.102345076683352E-5</v>
      </c>
    </row>
    <row r="10" spans="1:19" ht="24.75" thickBot="1" x14ac:dyDescent="0.6">
      <c r="K10" s="6">
        <f>SUM(K8:K9)</f>
        <v>3597370340</v>
      </c>
      <c r="M10" s="6">
        <f>SUM(M8:M9)</f>
        <v>11183897844</v>
      </c>
      <c r="O10" s="6">
        <f>SUM(O8:O9)</f>
        <v>9305369092</v>
      </c>
      <c r="Q10" s="6">
        <f>SUM(Q8:Q9)</f>
        <v>5475899092</v>
      </c>
      <c r="S10" s="11">
        <f>SUM(S8:S9)</f>
        <v>0.12575688342668828</v>
      </c>
    </row>
    <row r="11" spans="1:19" ht="24.75" thickTop="1" x14ac:dyDescent="0.55000000000000004">
      <c r="Q11" s="3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C20" sqref="C20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4.28515625" style="1" bestFit="1" customWidth="1"/>
    <col min="11" max="16384" width="9.140625" style="1"/>
  </cols>
  <sheetData>
    <row r="2" spans="1:10" ht="24.75" x14ac:dyDescent="0.55000000000000004">
      <c r="A2" s="19" t="s">
        <v>0</v>
      </c>
      <c r="B2" s="19"/>
      <c r="C2" s="19"/>
      <c r="D2" s="19"/>
      <c r="E2" s="19"/>
      <c r="F2" s="19"/>
      <c r="G2" s="19"/>
    </row>
    <row r="3" spans="1:10" ht="24.75" x14ac:dyDescent="0.55000000000000004">
      <c r="A3" s="19" t="s">
        <v>77</v>
      </c>
      <c r="B3" s="19"/>
      <c r="C3" s="19"/>
      <c r="D3" s="19"/>
      <c r="E3" s="19"/>
      <c r="F3" s="19"/>
      <c r="G3" s="19"/>
    </row>
    <row r="4" spans="1:10" ht="24.75" x14ac:dyDescent="0.55000000000000004">
      <c r="A4" s="19" t="s">
        <v>2</v>
      </c>
      <c r="B4" s="19"/>
      <c r="C4" s="19"/>
      <c r="D4" s="19"/>
      <c r="E4" s="19"/>
      <c r="F4" s="19"/>
      <c r="G4" s="19"/>
    </row>
    <row r="6" spans="1:10" ht="24.75" x14ac:dyDescent="0.55000000000000004">
      <c r="A6" s="21" t="s">
        <v>81</v>
      </c>
      <c r="C6" s="21" t="s">
        <v>67</v>
      </c>
      <c r="E6" s="21" t="s">
        <v>153</v>
      </c>
      <c r="G6" s="21" t="s">
        <v>13</v>
      </c>
      <c r="J6" s="3"/>
    </row>
    <row r="7" spans="1:10" x14ac:dyDescent="0.55000000000000004">
      <c r="A7" s="1" t="s">
        <v>162</v>
      </c>
      <c r="C7" s="5">
        <v>2399953243</v>
      </c>
      <c r="E7" s="9">
        <f>C7/$C$10</f>
        <v>0.95553197645106724</v>
      </c>
      <c r="G7" s="9">
        <v>5.5116180035235302E-2</v>
      </c>
      <c r="J7" s="3"/>
    </row>
    <row r="8" spans="1:10" x14ac:dyDescent="0.55000000000000004">
      <c r="A8" s="1" t="s">
        <v>163</v>
      </c>
      <c r="C8" s="5">
        <v>111641495</v>
      </c>
      <c r="E8" s="9">
        <f t="shared" ref="E8:E9" si="0">C8/$C$10</f>
        <v>4.4449623625980754E-2</v>
      </c>
      <c r="G8" s="9">
        <v>2.5639052576420635E-3</v>
      </c>
      <c r="J8" s="3"/>
    </row>
    <row r="9" spans="1:10" x14ac:dyDescent="0.55000000000000004">
      <c r="A9" s="1" t="s">
        <v>164</v>
      </c>
      <c r="C9" s="5">
        <v>46214</v>
      </c>
      <c r="E9" s="9">
        <f t="shared" si="0"/>
        <v>1.8399922952044619E-5</v>
      </c>
      <c r="G9" s="9">
        <v>1.0613286536217588E-6</v>
      </c>
      <c r="J9" s="3"/>
    </row>
    <row r="10" spans="1:10" ht="24.75" thickBot="1" x14ac:dyDescent="0.6">
      <c r="C10" s="6">
        <f>SUM(C7:C9)</f>
        <v>2511640952</v>
      </c>
      <c r="E10" s="11">
        <f>SUM(E7:E9)</f>
        <v>1</v>
      </c>
      <c r="G10" s="11">
        <f>SUM(G7:G9)</f>
        <v>5.7681146621530989E-2</v>
      </c>
      <c r="J10" s="3"/>
    </row>
    <row r="11" spans="1:10" ht="24.75" thickTop="1" x14ac:dyDescent="0.55000000000000004"/>
    <row r="12" spans="1:10" x14ac:dyDescent="0.55000000000000004">
      <c r="G12" s="16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0"/>
  <sheetViews>
    <sheetView rightToLeft="1" workbookViewId="0">
      <selection activeCell="I20" sqref="I20"/>
    </sheetView>
  </sheetViews>
  <sheetFormatPr defaultRowHeight="24" x14ac:dyDescent="0.55000000000000004"/>
  <cols>
    <col min="1" max="1" width="26.85546875" style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21" t="s">
        <v>78</v>
      </c>
      <c r="B6" s="21" t="s">
        <v>78</v>
      </c>
      <c r="C6" s="21" t="s">
        <v>78</v>
      </c>
      <c r="D6" s="21" t="s">
        <v>78</v>
      </c>
      <c r="E6" s="21" t="s">
        <v>78</v>
      </c>
      <c r="F6" s="21" t="s">
        <v>78</v>
      </c>
      <c r="G6" s="21" t="s">
        <v>78</v>
      </c>
      <c r="I6" s="21" t="s">
        <v>79</v>
      </c>
      <c r="J6" s="21" t="s">
        <v>79</v>
      </c>
      <c r="K6" s="21" t="s">
        <v>79</v>
      </c>
      <c r="L6" s="21" t="s">
        <v>79</v>
      </c>
      <c r="M6" s="21" t="s">
        <v>79</v>
      </c>
      <c r="O6" s="21" t="s">
        <v>80</v>
      </c>
      <c r="P6" s="21" t="s">
        <v>80</v>
      </c>
      <c r="Q6" s="21" t="s">
        <v>80</v>
      </c>
      <c r="R6" s="21" t="s">
        <v>80</v>
      </c>
      <c r="S6" s="21" t="s">
        <v>80</v>
      </c>
    </row>
    <row r="7" spans="1:19" ht="24.75" x14ac:dyDescent="0.55000000000000004">
      <c r="A7" s="21" t="s">
        <v>81</v>
      </c>
      <c r="C7" s="21" t="s">
        <v>82</v>
      </c>
      <c r="E7" s="21" t="s">
        <v>42</v>
      </c>
      <c r="G7" s="21" t="s">
        <v>43</v>
      </c>
      <c r="I7" s="21" t="s">
        <v>83</v>
      </c>
      <c r="K7" s="21" t="s">
        <v>84</v>
      </c>
      <c r="M7" s="21" t="s">
        <v>85</v>
      </c>
      <c r="O7" s="21" t="s">
        <v>83</v>
      </c>
      <c r="Q7" s="21" t="s">
        <v>84</v>
      </c>
      <c r="S7" s="21" t="s">
        <v>85</v>
      </c>
    </row>
    <row r="8" spans="1:19" x14ac:dyDescent="0.55000000000000004">
      <c r="A8" s="1" t="s">
        <v>70</v>
      </c>
      <c r="C8" s="5">
        <v>17</v>
      </c>
      <c r="D8" s="4"/>
      <c r="E8" s="4" t="s">
        <v>166</v>
      </c>
      <c r="F8" s="4"/>
      <c r="G8" s="4">
        <v>8</v>
      </c>
      <c r="H8" s="4"/>
      <c r="I8" s="5">
        <v>46214</v>
      </c>
      <c r="J8" s="4"/>
      <c r="K8" s="5">
        <v>0</v>
      </c>
      <c r="L8" s="4"/>
      <c r="M8" s="5">
        <v>46214</v>
      </c>
      <c r="N8" s="4"/>
      <c r="O8" s="5">
        <v>399319444</v>
      </c>
      <c r="P8" s="4"/>
      <c r="Q8" s="5">
        <v>0</v>
      </c>
      <c r="R8" s="4"/>
      <c r="S8" s="5">
        <v>399319444</v>
      </c>
    </row>
    <row r="9" spans="1:19" ht="24.75" thickBot="1" x14ac:dyDescent="0.6">
      <c r="I9" s="8">
        <f>SUM(I8)</f>
        <v>46214</v>
      </c>
      <c r="J9" s="4"/>
      <c r="K9" s="8">
        <f>SUM(K8)</f>
        <v>0</v>
      </c>
      <c r="L9" s="4"/>
      <c r="M9" s="8">
        <f>SUM(M8)</f>
        <v>46214</v>
      </c>
      <c r="N9" s="4"/>
      <c r="O9" s="8">
        <f>SUM(O8)</f>
        <v>399319444</v>
      </c>
      <c r="P9" s="4"/>
      <c r="Q9" s="8">
        <f>SUM(Q8)</f>
        <v>0</v>
      </c>
      <c r="R9" s="4"/>
      <c r="S9" s="8">
        <f>SUM(S8)</f>
        <v>399319444</v>
      </c>
    </row>
    <row r="10" spans="1:19" ht="24.75" thickTop="1" x14ac:dyDescent="0.55000000000000004">
      <c r="M10" s="3"/>
      <c r="S1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29"/>
  <sheetViews>
    <sheetView rightToLeft="1" topLeftCell="A13" workbookViewId="0">
      <selection activeCell="M33" sqref="M33"/>
    </sheetView>
  </sheetViews>
  <sheetFormatPr defaultRowHeight="24" x14ac:dyDescent="0.55000000000000004"/>
  <cols>
    <col min="1" max="1" width="27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1" ht="24.75" x14ac:dyDescent="0.55000000000000004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1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21" ht="24.75" x14ac:dyDescent="0.55000000000000004">
      <c r="A6" s="20" t="s">
        <v>3</v>
      </c>
      <c r="C6" s="21" t="s">
        <v>87</v>
      </c>
      <c r="D6" s="21" t="s">
        <v>87</v>
      </c>
      <c r="E6" s="21" t="s">
        <v>87</v>
      </c>
      <c r="F6" s="21" t="s">
        <v>87</v>
      </c>
      <c r="G6" s="21" t="s">
        <v>87</v>
      </c>
      <c r="I6" s="21" t="s">
        <v>79</v>
      </c>
      <c r="J6" s="21" t="s">
        <v>79</v>
      </c>
      <c r="K6" s="21" t="s">
        <v>79</v>
      </c>
      <c r="L6" s="21" t="s">
        <v>79</v>
      </c>
      <c r="M6" s="21" t="s">
        <v>79</v>
      </c>
      <c r="O6" s="21" t="s">
        <v>80</v>
      </c>
      <c r="P6" s="21" t="s">
        <v>80</v>
      </c>
      <c r="Q6" s="21" t="s">
        <v>80</v>
      </c>
      <c r="R6" s="21" t="s">
        <v>80</v>
      </c>
      <c r="S6" s="21" t="s">
        <v>80</v>
      </c>
    </row>
    <row r="7" spans="1:21" ht="24.75" x14ac:dyDescent="0.55000000000000004">
      <c r="A7" s="21" t="s">
        <v>3</v>
      </c>
      <c r="C7" s="21" t="s">
        <v>88</v>
      </c>
      <c r="E7" s="21" t="s">
        <v>89</v>
      </c>
      <c r="G7" s="21" t="s">
        <v>90</v>
      </c>
      <c r="I7" s="21" t="s">
        <v>91</v>
      </c>
      <c r="K7" s="21" t="s">
        <v>84</v>
      </c>
      <c r="M7" s="21" t="s">
        <v>92</v>
      </c>
      <c r="O7" s="21" t="s">
        <v>91</v>
      </c>
      <c r="Q7" s="21" t="s">
        <v>84</v>
      </c>
      <c r="S7" s="21" t="s">
        <v>92</v>
      </c>
    </row>
    <row r="8" spans="1:21" x14ac:dyDescent="0.55000000000000004">
      <c r="A8" s="1" t="s">
        <v>31</v>
      </c>
      <c r="C8" s="4" t="s">
        <v>93</v>
      </c>
      <c r="D8" s="4"/>
      <c r="E8" s="5">
        <v>71319</v>
      </c>
      <c r="F8" s="4"/>
      <c r="G8" s="5">
        <v>1150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82016850</v>
      </c>
      <c r="P8" s="4"/>
      <c r="Q8" s="5">
        <v>6229128</v>
      </c>
      <c r="R8" s="4"/>
      <c r="S8" s="5">
        <v>75787722</v>
      </c>
      <c r="U8" s="3"/>
    </row>
    <row r="9" spans="1:21" x14ac:dyDescent="0.55000000000000004">
      <c r="A9" s="1" t="s">
        <v>26</v>
      </c>
      <c r="C9" s="4" t="s">
        <v>94</v>
      </c>
      <c r="D9" s="4"/>
      <c r="E9" s="5">
        <v>26599</v>
      </c>
      <c r="F9" s="4"/>
      <c r="G9" s="5">
        <v>4500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119695500</v>
      </c>
      <c r="P9" s="4"/>
      <c r="Q9" s="5">
        <v>7312587</v>
      </c>
      <c r="R9" s="4"/>
      <c r="S9" s="5">
        <v>112382913</v>
      </c>
      <c r="U9" s="3"/>
    </row>
    <row r="10" spans="1:21" x14ac:dyDescent="0.55000000000000004">
      <c r="A10" s="1" t="s">
        <v>95</v>
      </c>
      <c r="C10" s="4" t="s">
        <v>96</v>
      </c>
      <c r="D10" s="4"/>
      <c r="E10" s="5">
        <v>75448</v>
      </c>
      <c r="F10" s="4"/>
      <c r="G10" s="5">
        <v>500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37724000</v>
      </c>
      <c r="P10" s="4"/>
      <c r="Q10" s="5">
        <v>2508501</v>
      </c>
      <c r="R10" s="4"/>
      <c r="S10" s="5">
        <v>35215499</v>
      </c>
      <c r="U10" s="3"/>
    </row>
    <row r="11" spans="1:21" x14ac:dyDescent="0.55000000000000004">
      <c r="A11" s="1" t="s">
        <v>97</v>
      </c>
      <c r="C11" s="4" t="s">
        <v>98</v>
      </c>
      <c r="D11" s="4"/>
      <c r="E11" s="5">
        <v>414158</v>
      </c>
      <c r="F11" s="4"/>
      <c r="G11" s="5">
        <v>70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28991060</v>
      </c>
      <c r="P11" s="4"/>
      <c r="Q11" s="5">
        <v>0</v>
      </c>
      <c r="R11" s="4"/>
      <c r="S11" s="5">
        <v>28991060</v>
      </c>
      <c r="U11" s="3"/>
    </row>
    <row r="12" spans="1:21" x14ac:dyDescent="0.55000000000000004">
      <c r="A12" s="1" t="s">
        <v>99</v>
      </c>
      <c r="C12" s="4" t="s">
        <v>100</v>
      </c>
      <c r="D12" s="4"/>
      <c r="E12" s="5">
        <v>135830</v>
      </c>
      <c r="F12" s="4"/>
      <c r="G12" s="5">
        <v>125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16978750</v>
      </c>
      <c r="P12" s="4"/>
      <c r="Q12" s="5">
        <v>1524277</v>
      </c>
      <c r="R12" s="4"/>
      <c r="S12" s="5">
        <v>15454473</v>
      </c>
      <c r="U12" s="3"/>
    </row>
    <row r="13" spans="1:21" x14ac:dyDescent="0.55000000000000004">
      <c r="A13" s="1" t="s">
        <v>101</v>
      </c>
      <c r="C13" s="4" t="s">
        <v>98</v>
      </c>
      <c r="D13" s="4"/>
      <c r="E13" s="5">
        <v>11938</v>
      </c>
      <c r="F13" s="4"/>
      <c r="G13" s="5">
        <v>2000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23876000</v>
      </c>
      <c r="P13" s="4"/>
      <c r="Q13" s="5">
        <v>480725</v>
      </c>
      <c r="R13" s="4"/>
      <c r="S13" s="5">
        <v>23395275</v>
      </c>
      <c r="U13" s="3"/>
    </row>
    <row r="14" spans="1:21" x14ac:dyDescent="0.55000000000000004">
      <c r="A14" s="1" t="s">
        <v>18</v>
      </c>
      <c r="C14" s="4" t="s">
        <v>102</v>
      </c>
      <c r="D14" s="4"/>
      <c r="E14" s="5">
        <v>135768</v>
      </c>
      <c r="F14" s="4"/>
      <c r="G14" s="5">
        <v>600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81460800</v>
      </c>
      <c r="P14" s="4"/>
      <c r="Q14" s="5">
        <v>0</v>
      </c>
      <c r="R14" s="4"/>
      <c r="S14" s="5">
        <v>81460800</v>
      </c>
      <c r="U14" s="3"/>
    </row>
    <row r="15" spans="1:21" x14ac:dyDescent="0.55000000000000004">
      <c r="A15" s="1" t="s">
        <v>103</v>
      </c>
      <c r="C15" s="4" t="s">
        <v>98</v>
      </c>
      <c r="D15" s="4"/>
      <c r="E15" s="5">
        <v>21424</v>
      </c>
      <c r="F15" s="4"/>
      <c r="G15" s="5">
        <v>4175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89445200</v>
      </c>
      <c r="P15" s="4"/>
      <c r="Q15" s="5">
        <v>0</v>
      </c>
      <c r="R15" s="4"/>
      <c r="S15" s="5">
        <v>89445200</v>
      </c>
      <c r="U15" s="3"/>
    </row>
    <row r="16" spans="1:21" x14ac:dyDescent="0.55000000000000004">
      <c r="A16" s="1" t="s">
        <v>27</v>
      </c>
      <c r="C16" s="4" t="s">
        <v>104</v>
      </c>
      <c r="D16" s="4"/>
      <c r="E16" s="5">
        <v>169283</v>
      </c>
      <c r="F16" s="4"/>
      <c r="G16" s="5">
        <v>400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67713200</v>
      </c>
      <c r="P16" s="4"/>
      <c r="Q16" s="5">
        <v>6270520</v>
      </c>
      <c r="R16" s="4"/>
      <c r="S16" s="5">
        <v>61442680</v>
      </c>
      <c r="U16" s="3"/>
    </row>
    <row r="17" spans="1:21" x14ac:dyDescent="0.55000000000000004">
      <c r="A17" s="1" t="s">
        <v>25</v>
      </c>
      <c r="C17" s="4" t="s">
        <v>105</v>
      </c>
      <c r="D17" s="4"/>
      <c r="E17" s="5">
        <v>84689</v>
      </c>
      <c r="F17" s="4"/>
      <c r="G17" s="5">
        <v>800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67751200</v>
      </c>
      <c r="P17" s="4"/>
      <c r="Q17" s="5">
        <v>0</v>
      </c>
      <c r="R17" s="4"/>
      <c r="S17" s="5">
        <v>67751200</v>
      </c>
      <c r="U17" s="3"/>
    </row>
    <row r="18" spans="1:21" x14ac:dyDescent="0.55000000000000004">
      <c r="A18" s="1" t="s">
        <v>106</v>
      </c>
      <c r="C18" s="4" t="s">
        <v>107</v>
      </c>
      <c r="D18" s="4"/>
      <c r="E18" s="5">
        <v>45743</v>
      </c>
      <c r="F18" s="4"/>
      <c r="G18" s="5">
        <v>3850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176110550</v>
      </c>
      <c r="P18" s="4"/>
      <c r="Q18" s="5">
        <v>16109677</v>
      </c>
      <c r="R18" s="4"/>
      <c r="S18" s="5">
        <v>160000873</v>
      </c>
      <c r="U18" s="3"/>
    </row>
    <row r="19" spans="1:21" x14ac:dyDescent="0.55000000000000004">
      <c r="A19" s="1" t="s">
        <v>24</v>
      </c>
      <c r="C19" s="4" t="s">
        <v>100</v>
      </c>
      <c r="D19" s="4"/>
      <c r="E19" s="5">
        <v>683232</v>
      </c>
      <c r="F19" s="4"/>
      <c r="G19" s="5">
        <v>56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38260992</v>
      </c>
      <c r="P19" s="4"/>
      <c r="Q19" s="5">
        <v>3326002</v>
      </c>
      <c r="R19" s="4"/>
      <c r="S19" s="5">
        <v>34934990</v>
      </c>
      <c r="U19" s="3"/>
    </row>
    <row r="20" spans="1:21" x14ac:dyDescent="0.55000000000000004">
      <c r="A20" s="1" t="s">
        <v>108</v>
      </c>
      <c r="C20" s="4" t="s">
        <v>109</v>
      </c>
      <c r="D20" s="4"/>
      <c r="E20" s="5">
        <v>9281</v>
      </c>
      <c r="F20" s="4"/>
      <c r="G20" s="5">
        <v>105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974505</v>
      </c>
      <c r="P20" s="4"/>
      <c r="Q20" s="5">
        <v>80801</v>
      </c>
      <c r="R20" s="4"/>
      <c r="S20" s="5">
        <v>893704</v>
      </c>
      <c r="U20" s="3"/>
    </row>
    <row r="21" spans="1:21" x14ac:dyDescent="0.55000000000000004">
      <c r="A21" s="1" t="s">
        <v>29</v>
      </c>
      <c r="C21" s="4" t="s">
        <v>110</v>
      </c>
      <c r="D21" s="4"/>
      <c r="E21" s="5">
        <v>87944</v>
      </c>
      <c r="F21" s="4"/>
      <c r="G21" s="5">
        <v>1800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158299200</v>
      </c>
      <c r="P21" s="4"/>
      <c r="Q21" s="5">
        <v>0</v>
      </c>
      <c r="R21" s="4"/>
      <c r="S21" s="5">
        <v>158299200</v>
      </c>
      <c r="U21" s="3"/>
    </row>
    <row r="22" spans="1:21" x14ac:dyDescent="0.55000000000000004">
      <c r="A22" s="1" t="s">
        <v>111</v>
      </c>
      <c r="C22" s="4" t="s">
        <v>112</v>
      </c>
      <c r="D22" s="4"/>
      <c r="E22" s="5">
        <v>123833</v>
      </c>
      <c r="F22" s="4"/>
      <c r="G22" s="5">
        <v>84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10401972</v>
      </c>
      <c r="P22" s="4"/>
      <c r="Q22" s="5">
        <v>679258</v>
      </c>
      <c r="R22" s="4"/>
      <c r="S22" s="5">
        <v>9722714</v>
      </c>
      <c r="U22" s="3"/>
    </row>
    <row r="23" spans="1:21" x14ac:dyDescent="0.55000000000000004">
      <c r="A23" s="1" t="s">
        <v>113</v>
      </c>
      <c r="C23" s="4" t="s">
        <v>114</v>
      </c>
      <c r="D23" s="4"/>
      <c r="E23" s="5">
        <v>253441</v>
      </c>
      <c r="F23" s="4"/>
      <c r="G23" s="5">
        <v>825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209088825</v>
      </c>
      <c r="P23" s="4"/>
      <c r="Q23" s="5">
        <v>8253506</v>
      </c>
      <c r="R23" s="4"/>
      <c r="S23" s="5">
        <v>200835319</v>
      </c>
      <c r="U23" s="3"/>
    </row>
    <row r="24" spans="1:21" x14ac:dyDescent="0.55000000000000004">
      <c r="A24" s="1" t="s">
        <v>16</v>
      </c>
      <c r="C24" s="4" t="s">
        <v>115</v>
      </c>
      <c r="D24" s="4"/>
      <c r="E24" s="5">
        <v>183984</v>
      </c>
      <c r="F24" s="4"/>
      <c r="G24" s="5">
        <v>780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143507520</v>
      </c>
      <c r="P24" s="4"/>
      <c r="Q24" s="5">
        <v>0</v>
      </c>
      <c r="R24" s="4"/>
      <c r="S24" s="5">
        <v>143507520</v>
      </c>
      <c r="U24" s="3"/>
    </row>
    <row r="25" spans="1:21" x14ac:dyDescent="0.55000000000000004">
      <c r="A25" s="1" t="s">
        <v>116</v>
      </c>
      <c r="C25" s="4" t="s">
        <v>107</v>
      </c>
      <c r="D25" s="4"/>
      <c r="E25" s="5">
        <v>4850</v>
      </c>
      <c r="F25" s="4"/>
      <c r="G25" s="5">
        <v>3000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14550000</v>
      </c>
      <c r="P25" s="4"/>
      <c r="Q25" s="5">
        <v>0</v>
      </c>
      <c r="R25" s="4"/>
      <c r="S25" s="5">
        <v>14550000</v>
      </c>
      <c r="U25" s="3"/>
    </row>
    <row r="26" spans="1:21" x14ac:dyDescent="0.55000000000000004">
      <c r="A26" s="1" t="s">
        <v>35</v>
      </c>
      <c r="C26" s="4" t="s">
        <v>117</v>
      </c>
      <c r="D26" s="4"/>
      <c r="E26" s="5">
        <v>5505</v>
      </c>
      <c r="F26" s="4"/>
      <c r="G26" s="5">
        <v>3000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16515000</v>
      </c>
      <c r="P26" s="4"/>
      <c r="Q26" s="5">
        <v>332517</v>
      </c>
      <c r="R26" s="4"/>
      <c r="S26" s="5">
        <v>16182483</v>
      </c>
      <c r="U26" s="3"/>
    </row>
    <row r="27" spans="1:21" x14ac:dyDescent="0.55000000000000004">
      <c r="A27" s="1" t="s">
        <v>118</v>
      </c>
      <c r="C27" s="4" t="s">
        <v>119</v>
      </c>
      <c r="D27" s="4"/>
      <c r="E27" s="5">
        <v>9753</v>
      </c>
      <c r="F27" s="4"/>
      <c r="G27" s="5">
        <v>165</v>
      </c>
      <c r="H27" s="4"/>
      <c r="I27" s="5">
        <v>0</v>
      </c>
      <c r="J27" s="4"/>
      <c r="K27" s="5">
        <v>0</v>
      </c>
      <c r="L27" s="4"/>
      <c r="M27" s="5">
        <v>0</v>
      </c>
      <c r="N27" s="4"/>
      <c r="O27" s="5">
        <v>1609245</v>
      </c>
      <c r="P27" s="4"/>
      <c r="Q27" s="5">
        <v>1101</v>
      </c>
      <c r="R27" s="4"/>
      <c r="S27" s="5">
        <v>1608144</v>
      </c>
      <c r="U27" s="3"/>
    </row>
    <row r="28" spans="1:21" ht="24.75" thickBot="1" x14ac:dyDescent="0.6">
      <c r="C28" s="4"/>
      <c r="D28" s="4"/>
      <c r="E28" s="4"/>
      <c r="F28" s="4"/>
      <c r="G28" s="4"/>
      <c r="H28" s="4"/>
      <c r="I28" s="8">
        <f>SUM(I8:I27)</f>
        <v>0</v>
      </c>
      <c r="J28" s="4"/>
      <c r="K28" s="8">
        <f>SUM(K8:K27)</f>
        <v>0</v>
      </c>
      <c r="L28" s="4"/>
      <c r="M28" s="8">
        <f>SUM(M8:M27)</f>
        <v>0</v>
      </c>
      <c r="N28" s="4"/>
      <c r="O28" s="8">
        <f>SUM(O8:O27)</f>
        <v>1384970369</v>
      </c>
      <c r="P28" s="4"/>
      <c r="Q28" s="8">
        <f>SUM(Q8:Q27)</f>
        <v>53108600</v>
      </c>
      <c r="R28" s="4"/>
      <c r="S28" s="8">
        <f>SUM(S8:S27)</f>
        <v>1331861769</v>
      </c>
    </row>
    <row r="29" spans="1:21" ht="24.75" thickTop="1" x14ac:dyDescent="0.55000000000000004">
      <c r="O29" s="3"/>
      <c r="Q29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41"/>
  <sheetViews>
    <sheetView rightToLeft="1" workbookViewId="0">
      <selection activeCell="E38" sqref="E38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20" t="s">
        <v>3</v>
      </c>
      <c r="C6" s="21" t="s">
        <v>79</v>
      </c>
      <c r="D6" s="21" t="s">
        <v>79</v>
      </c>
      <c r="E6" s="21" t="s">
        <v>79</v>
      </c>
      <c r="F6" s="21" t="s">
        <v>79</v>
      </c>
      <c r="G6" s="21" t="s">
        <v>79</v>
      </c>
      <c r="H6" s="21" t="s">
        <v>79</v>
      </c>
      <c r="I6" s="21" t="s">
        <v>79</v>
      </c>
      <c r="K6" s="21" t="s">
        <v>80</v>
      </c>
      <c r="L6" s="21" t="s">
        <v>80</v>
      </c>
      <c r="M6" s="21" t="s">
        <v>80</v>
      </c>
      <c r="N6" s="21" t="s">
        <v>80</v>
      </c>
      <c r="O6" s="21" t="s">
        <v>80</v>
      </c>
      <c r="P6" s="21" t="s">
        <v>80</v>
      </c>
      <c r="Q6" s="21" t="s">
        <v>80</v>
      </c>
    </row>
    <row r="7" spans="1:17" ht="24.75" x14ac:dyDescent="0.55000000000000004">
      <c r="A7" s="21" t="s">
        <v>3</v>
      </c>
      <c r="C7" s="21" t="s">
        <v>7</v>
      </c>
      <c r="E7" s="21" t="s">
        <v>120</v>
      </c>
      <c r="G7" s="21" t="s">
        <v>121</v>
      </c>
      <c r="I7" s="21" t="s">
        <v>122</v>
      </c>
      <c r="K7" s="21" t="s">
        <v>7</v>
      </c>
      <c r="M7" s="21" t="s">
        <v>120</v>
      </c>
      <c r="O7" s="21" t="s">
        <v>121</v>
      </c>
      <c r="Q7" s="21" t="s">
        <v>122</v>
      </c>
    </row>
    <row r="8" spans="1:17" x14ac:dyDescent="0.55000000000000004">
      <c r="A8" s="1" t="s">
        <v>28</v>
      </c>
      <c r="C8" s="5">
        <v>47352</v>
      </c>
      <c r="D8" s="4"/>
      <c r="E8" s="7">
        <v>1658385197</v>
      </c>
      <c r="F8" s="7"/>
      <c r="G8" s="7">
        <v>1520786330</v>
      </c>
      <c r="H8" s="7"/>
      <c r="I8" s="7">
        <f>E8-G8</f>
        <v>137598867</v>
      </c>
      <c r="J8" s="7"/>
      <c r="K8" s="7">
        <v>47352</v>
      </c>
      <c r="L8" s="7"/>
      <c r="M8" s="7">
        <v>1658385197</v>
      </c>
      <c r="N8" s="7"/>
      <c r="O8" s="7">
        <v>1025586709</v>
      </c>
      <c r="P8" s="7"/>
      <c r="Q8" s="7">
        <f>M8-O8</f>
        <v>632798488</v>
      </c>
    </row>
    <row r="9" spans="1:17" x14ac:dyDescent="0.55000000000000004">
      <c r="A9" s="1" t="s">
        <v>24</v>
      </c>
      <c r="C9" s="5">
        <v>521008</v>
      </c>
      <c r="D9" s="4"/>
      <c r="E9" s="7">
        <v>2074864687</v>
      </c>
      <c r="F9" s="7"/>
      <c r="G9" s="7">
        <v>2019445069</v>
      </c>
      <c r="H9" s="7"/>
      <c r="I9" s="7">
        <f t="shared" ref="I9:I33" si="0">E9-G9</f>
        <v>55419618</v>
      </c>
      <c r="J9" s="7"/>
      <c r="K9" s="7">
        <v>521008</v>
      </c>
      <c r="L9" s="7"/>
      <c r="M9" s="7">
        <v>2074864687</v>
      </c>
      <c r="N9" s="7"/>
      <c r="O9" s="7">
        <v>2045622161</v>
      </c>
      <c r="P9" s="7"/>
      <c r="Q9" s="7">
        <f>M9-O9</f>
        <v>29242526</v>
      </c>
    </row>
    <row r="10" spans="1:17" x14ac:dyDescent="0.55000000000000004">
      <c r="A10" s="1" t="s">
        <v>34</v>
      </c>
      <c r="C10" s="5">
        <v>303947</v>
      </c>
      <c r="D10" s="4"/>
      <c r="E10" s="7">
        <v>1014340217</v>
      </c>
      <c r="F10" s="7"/>
      <c r="G10" s="7">
        <v>1127709525</v>
      </c>
      <c r="H10" s="7"/>
      <c r="I10" s="7">
        <f t="shared" si="0"/>
        <v>-113369308</v>
      </c>
      <c r="J10" s="7"/>
      <c r="K10" s="7">
        <v>303947</v>
      </c>
      <c r="L10" s="7"/>
      <c r="M10" s="7">
        <v>1014340217</v>
      </c>
      <c r="N10" s="7"/>
      <c r="O10" s="7">
        <v>1127709525</v>
      </c>
      <c r="P10" s="7"/>
      <c r="Q10" s="7">
        <f t="shared" ref="Q10:Q33" si="1">M10-O10</f>
        <v>-113369308</v>
      </c>
    </row>
    <row r="11" spans="1:17" x14ac:dyDescent="0.55000000000000004">
      <c r="A11" s="1" t="s">
        <v>29</v>
      </c>
      <c r="C11" s="5">
        <v>74997</v>
      </c>
      <c r="D11" s="4"/>
      <c r="E11" s="7">
        <v>1835550690</v>
      </c>
      <c r="F11" s="7"/>
      <c r="G11" s="7">
        <v>1747549208</v>
      </c>
      <c r="H11" s="7"/>
      <c r="I11" s="7">
        <f t="shared" si="0"/>
        <v>88001482</v>
      </c>
      <c r="J11" s="7"/>
      <c r="K11" s="7">
        <v>74997</v>
      </c>
      <c r="L11" s="7"/>
      <c r="M11" s="7">
        <v>1835550690</v>
      </c>
      <c r="N11" s="7"/>
      <c r="O11" s="7">
        <v>1124824491</v>
      </c>
      <c r="P11" s="7"/>
      <c r="Q11" s="7">
        <f t="shared" si="1"/>
        <v>710726199</v>
      </c>
    </row>
    <row r="12" spans="1:17" x14ac:dyDescent="0.55000000000000004">
      <c r="A12" s="1" t="s">
        <v>16</v>
      </c>
      <c r="C12" s="5">
        <v>159424</v>
      </c>
      <c r="D12" s="4"/>
      <c r="E12" s="7">
        <v>1797378301</v>
      </c>
      <c r="F12" s="7"/>
      <c r="G12" s="7">
        <v>1741042634</v>
      </c>
      <c r="H12" s="7"/>
      <c r="I12" s="7">
        <f t="shared" si="0"/>
        <v>56335667</v>
      </c>
      <c r="J12" s="7"/>
      <c r="K12" s="7">
        <v>159424</v>
      </c>
      <c r="L12" s="7"/>
      <c r="M12" s="7">
        <v>1797378301</v>
      </c>
      <c r="N12" s="7"/>
      <c r="O12" s="7">
        <v>1267445356</v>
      </c>
      <c r="P12" s="7"/>
      <c r="Q12" s="7">
        <f t="shared" si="1"/>
        <v>529932945</v>
      </c>
    </row>
    <row r="13" spans="1:17" x14ac:dyDescent="0.55000000000000004">
      <c r="A13" s="1" t="s">
        <v>23</v>
      </c>
      <c r="C13" s="5">
        <v>92337</v>
      </c>
      <c r="D13" s="4"/>
      <c r="E13" s="7">
        <v>962909986</v>
      </c>
      <c r="F13" s="7"/>
      <c r="G13" s="7">
        <v>1132570523</v>
      </c>
      <c r="H13" s="7"/>
      <c r="I13" s="7">
        <f t="shared" si="0"/>
        <v>-169660537</v>
      </c>
      <c r="J13" s="7"/>
      <c r="K13" s="7">
        <v>92337</v>
      </c>
      <c r="L13" s="7"/>
      <c r="M13" s="7">
        <v>962909986</v>
      </c>
      <c r="N13" s="7"/>
      <c r="O13" s="7">
        <v>1375950991</v>
      </c>
      <c r="P13" s="7"/>
      <c r="Q13" s="7">
        <f t="shared" si="1"/>
        <v>-413041005</v>
      </c>
    </row>
    <row r="14" spans="1:17" x14ac:dyDescent="0.55000000000000004">
      <c r="A14" s="1" t="s">
        <v>35</v>
      </c>
      <c r="C14" s="5">
        <v>29461</v>
      </c>
      <c r="D14" s="4"/>
      <c r="E14" s="7">
        <v>986226423</v>
      </c>
      <c r="F14" s="7"/>
      <c r="G14" s="7">
        <v>1032030008</v>
      </c>
      <c r="H14" s="7"/>
      <c r="I14" s="7">
        <f t="shared" si="0"/>
        <v>-45803585</v>
      </c>
      <c r="J14" s="7"/>
      <c r="K14" s="7">
        <v>29461</v>
      </c>
      <c r="L14" s="7"/>
      <c r="M14" s="7">
        <v>986226423</v>
      </c>
      <c r="N14" s="7"/>
      <c r="O14" s="7">
        <v>1032030008</v>
      </c>
      <c r="P14" s="7"/>
      <c r="Q14" s="7">
        <f t="shared" si="1"/>
        <v>-45803585</v>
      </c>
    </row>
    <row r="15" spans="1:17" x14ac:dyDescent="0.55000000000000004">
      <c r="A15" s="1" t="s">
        <v>20</v>
      </c>
      <c r="C15" s="5">
        <v>1394767</v>
      </c>
      <c r="D15" s="4"/>
      <c r="E15" s="7">
        <v>6125785951</v>
      </c>
      <c r="F15" s="7"/>
      <c r="G15" s="7">
        <v>8170037728</v>
      </c>
      <c r="H15" s="7"/>
      <c r="I15" s="7">
        <f t="shared" si="0"/>
        <v>-2044251777</v>
      </c>
      <c r="J15" s="7"/>
      <c r="K15" s="7">
        <v>1394767</v>
      </c>
      <c r="L15" s="7"/>
      <c r="M15" s="7">
        <v>6125785951</v>
      </c>
      <c r="N15" s="7"/>
      <c r="O15" s="7">
        <v>4652793540</v>
      </c>
      <c r="P15" s="7"/>
      <c r="Q15" s="7">
        <f t="shared" si="1"/>
        <v>1472992411</v>
      </c>
    </row>
    <row r="16" spans="1:17" x14ac:dyDescent="0.55000000000000004">
      <c r="A16" s="1" t="s">
        <v>17</v>
      </c>
      <c r="C16" s="5">
        <v>325402</v>
      </c>
      <c r="D16" s="4"/>
      <c r="E16" s="7">
        <v>4792759422</v>
      </c>
      <c r="F16" s="7"/>
      <c r="G16" s="7">
        <v>3705890896</v>
      </c>
      <c r="H16" s="7"/>
      <c r="I16" s="7">
        <f t="shared" si="0"/>
        <v>1086868526</v>
      </c>
      <c r="J16" s="7"/>
      <c r="K16" s="7">
        <v>325402</v>
      </c>
      <c r="L16" s="7"/>
      <c r="M16" s="7">
        <v>4792759422</v>
      </c>
      <c r="N16" s="7"/>
      <c r="O16" s="7">
        <v>2484972341</v>
      </c>
      <c r="P16" s="7"/>
      <c r="Q16" s="7">
        <f t="shared" si="1"/>
        <v>2307787081</v>
      </c>
    </row>
    <row r="17" spans="1:17" x14ac:dyDescent="0.55000000000000004">
      <c r="A17" s="1" t="s">
        <v>31</v>
      </c>
      <c r="C17" s="5">
        <v>1</v>
      </c>
      <c r="D17" s="4"/>
      <c r="E17" s="7">
        <v>12187</v>
      </c>
      <c r="F17" s="7"/>
      <c r="G17" s="7">
        <v>12078</v>
      </c>
      <c r="H17" s="7"/>
      <c r="I17" s="7">
        <f t="shared" si="0"/>
        <v>109</v>
      </c>
      <c r="J17" s="7"/>
      <c r="K17" s="7">
        <v>1</v>
      </c>
      <c r="L17" s="7"/>
      <c r="M17" s="7">
        <v>12187</v>
      </c>
      <c r="N17" s="7"/>
      <c r="O17" s="7">
        <v>12099</v>
      </c>
      <c r="P17" s="7"/>
      <c r="Q17" s="7">
        <f t="shared" si="1"/>
        <v>88</v>
      </c>
    </row>
    <row r="18" spans="1:17" x14ac:dyDescent="0.55000000000000004">
      <c r="A18" s="1" t="s">
        <v>26</v>
      </c>
      <c r="C18" s="5">
        <v>40539</v>
      </c>
      <c r="D18" s="4"/>
      <c r="E18" s="7">
        <v>1060701929</v>
      </c>
      <c r="F18" s="7"/>
      <c r="G18" s="7">
        <v>1082853180</v>
      </c>
      <c r="H18" s="7"/>
      <c r="I18" s="7">
        <f t="shared" si="0"/>
        <v>-22151251</v>
      </c>
      <c r="J18" s="7"/>
      <c r="K18" s="7">
        <v>40539</v>
      </c>
      <c r="L18" s="7"/>
      <c r="M18" s="7">
        <v>1060701929</v>
      </c>
      <c r="N18" s="7"/>
      <c r="O18" s="7">
        <v>816046640</v>
      </c>
      <c r="P18" s="7"/>
      <c r="Q18" s="7">
        <f t="shared" si="1"/>
        <v>244655289</v>
      </c>
    </row>
    <row r="19" spans="1:17" x14ac:dyDescent="0.55000000000000004">
      <c r="A19" s="1" t="s">
        <v>33</v>
      </c>
      <c r="C19" s="5">
        <v>71268</v>
      </c>
      <c r="D19" s="4"/>
      <c r="E19" s="7">
        <v>958576571</v>
      </c>
      <c r="F19" s="7"/>
      <c r="G19" s="7">
        <v>964379713</v>
      </c>
      <c r="H19" s="7"/>
      <c r="I19" s="7">
        <f t="shared" si="0"/>
        <v>-5803142</v>
      </c>
      <c r="J19" s="7"/>
      <c r="K19" s="7">
        <v>71268</v>
      </c>
      <c r="L19" s="7"/>
      <c r="M19" s="7">
        <v>958576571</v>
      </c>
      <c r="N19" s="7"/>
      <c r="O19" s="7">
        <v>964379713</v>
      </c>
      <c r="P19" s="7"/>
      <c r="Q19" s="7">
        <f t="shared" si="1"/>
        <v>-5803142</v>
      </c>
    </row>
    <row r="20" spans="1:17" x14ac:dyDescent="0.55000000000000004">
      <c r="A20" s="1" t="s">
        <v>18</v>
      </c>
      <c r="C20" s="5">
        <v>127183</v>
      </c>
      <c r="D20" s="4"/>
      <c r="E20" s="7">
        <v>1370543390</v>
      </c>
      <c r="F20" s="7"/>
      <c r="G20" s="7">
        <v>1270930705</v>
      </c>
      <c r="H20" s="7"/>
      <c r="I20" s="7">
        <f t="shared" si="0"/>
        <v>99612685</v>
      </c>
      <c r="J20" s="7"/>
      <c r="K20" s="7">
        <v>127183</v>
      </c>
      <c r="L20" s="7"/>
      <c r="M20" s="7">
        <v>1370543390</v>
      </c>
      <c r="N20" s="7"/>
      <c r="O20" s="7">
        <v>946739934</v>
      </c>
      <c r="P20" s="7"/>
      <c r="Q20" s="7">
        <f t="shared" si="1"/>
        <v>423803456</v>
      </c>
    </row>
    <row r="21" spans="1:17" x14ac:dyDescent="0.55000000000000004">
      <c r="A21" s="1" t="s">
        <v>27</v>
      </c>
      <c r="C21" s="5">
        <v>156303</v>
      </c>
      <c r="D21" s="4"/>
      <c r="E21" s="7">
        <v>1639284059</v>
      </c>
      <c r="F21" s="7"/>
      <c r="G21" s="7">
        <v>1568885308</v>
      </c>
      <c r="H21" s="7"/>
      <c r="I21" s="7">
        <f t="shared" si="0"/>
        <v>70398751</v>
      </c>
      <c r="J21" s="7"/>
      <c r="K21" s="7">
        <v>156303</v>
      </c>
      <c r="L21" s="7"/>
      <c r="M21" s="7">
        <v>1639284059</v>
      </c>
      <c r="N21" s="7"/>
      <c r="O21" s="7">
        <v>1575102113</v>
      </c>
      <c r="P21" s="7"/>
      <c r="Q21" s="7">
        <f t="shared" si="1"/>
        <v>64181946</v>
      </c>
    </row>
    <row r="22" spans="1:17" x14ac:dyDescent="0.55000000000000004">
      <c r="A22" s="1" t="s">
        <v>25</v>
      </c>
      <c r="C22" s="5">
        <v>1</v>
      </c>
      <c r="D22" s="4"/>
      <c r="E22" s="7">
        <v>16570</v>
      </c>
      <c r="F22" s="7"/>
      <c r="G22" s="7">
        <v>15935</v>
      </c>
      <c r="H22" s="7"/>
      <c r="I22" s="7">
        <f t="shared" si="0"/>
        <v>635</v>
      </c>
      <c r="J22" s="7"/>
      <c r="K22" s="7">
        <v>1</v>
      </c>
      <c r="L22" s="7"/>
      <c r="M22" s="7">
        <v>16570</v>
      </c>
      <c r="N22" s="7"/>
      <c r="O22" s="7">
        <v>14987</v>
      </c>
      <c r="P22" s="7"/>
      <c r="Q22" s="7">
        <f t="shared" si="1"/>
        <v>1583</v>
      </c>
    </row>
    <row r="23" spans="1:17" x14ac:dyDescent="0.55000000000000004">
      <c r="A23" s="1" t="s">
        <v>19</v>
      </c>
      <c r="C23" s="5">
        <v>238228</v>
      </c>
      <c r="D23" s="4"/>
      <c r="E23" s="7">
        <v>1295431858</v>
      </c>
      <c r="F23" s="7"/>
      <c r="G23" s="7">
        <v>1409107780</v>
      </c>
      <c r="H23" s="7"/>
      <c r="I23" s="7">
        <f t="shared" si="0"/>
        <v>-113675922</v>
      </c>
      <c r="J23" s="7"/>
      <c r="K23" s="7">
        <v>238228</v>
      </c>
      <c r="L23" s="7"/>
      <c r="M23" s="7">
        <v>1295431858</v>
      </c>
      <c r="N23" s="7"/>
      <c r="O23" s="7">
        <v>1368302398</v>
      </c>
      <c r="P23" s="7"/>
      <c r="Q23" s="7">
        <f t="shared" si="1"/>
        <v>-72870540</v>
      </c>
    </row>
    <row r="24" spans="1:17" x14ac:dyDescent="0.55000000000000004">
      <c r="A24" s="1" t="s">
        <v>22</v>
      </c>
      <c r="C24" s="5">
        <v>0</v>
      </c>
      <c r="D24" s="4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74646</v>
      </c>
      <c r="L24" s="7"/>
      <c r="M24" s="7">
        <v>669118523</v>
      </c>
      <c r="N24" s="7"/>
      <c r="O24" s="7">
        <v>598323432</v>
      </c>
      <c r="P24" s="7"/>
      <c r="Q24" s="7">
        <f t="shared" si="1"/>
        <v>70795091</v>
      </c>
    </row>
    <row r="25" spans="1:17" x14ac:dyDescent="0.55000000000000004">
      <c r="A25" s="1" t="s">
        <v>15</v>
      </c>
      <c r="C25" s="5">
        <v>0</v>
      </c>
      <c r="D25" s="4"/>
      <c r="E25" s="7">
        <v>0</v>
      </c>
      <c r="F25" s="7"/>
      <c r="G25" s="7">
        <v>82630473</v>
      </c>
      <c r="H25" s="7"/>
      <c r="I25" s="7">
        <f t="shared" si="0"/>
        <v>-82630473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f t="shared" si="1"/>
        <v>0</v>
      </c>
    </row>
    <row r="26" spans="1:17" x14ac:dyDescent="0.55000000000000004">
      <c r="A26" s="1" t="s">
        <v>21</v>
      </c>
      <c r="C26" s="5">
        <v>0</v>
      </c>
      <c r="D26" s="4"/>
      <c r="E26" s="7">
        <v>0</v>
      </c>
      <c r="F26" s="7"/>
      <c r="G26" s="7">
        <v>5214905</v>
      </c>
      <c r="H26" s="7"/>
      <c r="I26" s="7">
        <f t="shared" si="0"/>
        <v>-5214905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f t="shared" si="1"/>
        <v>0</v>
      </c>
    </row>
    <row r="27" spans="1:17" x14ac:dyDescent="0.55000000000000004">
      <c r="A27" s="1" t="s">
        <v>30</v>
      </c>
      <c r="C27" s="5">
        <v>0</v>
      </c>
      <c r="D27" s="4"/>
      <c r="E27" s="7">
        <v>0</v>
      </c>
      <c r="F27" s="7"/>
      <c r="G27" s="7">
        <v>-8733060</v>
      </c>
      <c r="H27" s="7"/>
      <c r="I27" s="7">
        <f t="shared" si="0"/>
        <v>8733060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f t="shared" si="1"/>
        <v>0</v>
      </c>
    </row>
    <row r="28" spans="1:17" x14ac:dyDescent="0.55000000000000004">
      <c r="A28" s="1" t="s">
        <v>32</v>
      </c>
      <c r="C28" s="5">
        <v>0</v>
      </c>
      <c r="D28" s="4"/>
      <c r="E28" s="7">
        <v>0</v>
      </c>
      <c r="F28" s="7"/>
      <c r="G28" s="7">
        <v>-617067307</v>
      </c>
      <c r="H28" s="7"/>
      <c r="I28" s="7">
        <f t="shared" si="0"/>
        <v>617067307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f t="shared" si="1"/>
        <v>0</v>
      </c>
    </row>
    <row r="29" spans="1:17" x14ac:dyDescent="0.55000000000000004">
      <c r="A29" s="1" t="s">
        <v>45</v>
      </c>
      <c r="C29" s="5">
        <v>1903</v>
      </c>
      <c r="D29" s="4"/>
      <c r="E29" s="7">
        <v>1824086842</v>
      </c>
      <c r="F29" s="7"/>
      <c r="G29" s="7">
        <v>1796134936</v>
      </c>
      <c r="H29" s="7"/>
      <c r="I29" s="7">
        <f t="shared" si="0"/>
        <v>27951906</v>
      </c>
      <c r="J29" s="7"/>
      <c r="K29" s="7">
        <v>1903</v>
      </c>
      <c r="L29" s="7"/>
      <c r="M29" s="7">
        <v>1824086842</v>
      </c>
      <c r="N29" s="7"/>
      <c r="O29" s="7">
        <v>1661620111</v>
      </c>
      <c r="P29" s="7"/>
      <c r="Q29" s="7">
        <f t="shared" si="1"/>
        <v>162466731</v>
      </c>
    </row>
    <row r="30" spans="1:17" x14ac:dyDescent="0.55000000000000004">
      <c r="A30" s="1" t="s">
        <v>58</v>
      </c>
      <c r="C30" s="5">
        <v>1223</v>
      </c>
      <c r="D30" s="4"/>
      <c r="E30" s="7">
        <v>1183666543</v>
      </c>
      <c r="F30" s="7"/>
      <c r="G30" s="7">
        <v>1164169343</v>
      </c>
      <c r="H30" s="7"/>
      <c r="I30" s="7">
        <f t="shared" si="0"/>
        <v>19497200</v>
      </c>
      <c r="J30" s="7"/>
      <c r="K30" s="7">
        <v>1223</v>
      </c>
      <c r="L30" s="7"/>
      <c r="M30" s="7">
        <v>1183666543</v>
      </c>
      <c r="N30" s="7"/>
      <c r="O30" s="7">
        <v>1010303477</v>
      </c>
      <c r="P30" s="7"/>
      <c r="Q30" s="7">
        <f t="shared" si="1"/>
        <v>173363066</v>
      </c>
    </row>
    <row r="31" spans="1:17" x14ac:dyDescent="0.55000000000000004">
      <c r="A31" s="1" t="s">
        <v>55</v>
      </c>
      <c r="C31" s="5">
        <v>1126</v>
      </c>
      <c r="D31" s="4"/>
      <c r="E31" s="7">
        <v>1113917639</v>
      </c>
      <c r="F31" s="7"/>
      <c r="G31" s="7">
        <v>1095802457</v>
      </c>
      <c r="H31" s="7"/>
      <c r="I31" s="7">
        <f t="shared" si="0"/>
        <v>18115182</v>
      </c>
      <c r="J31" s="7"/>
      <c r="K31" s="7">
        <v>1126</v>
      </c>
      <c r="L31" s="7"/>
      <c r="M31" s="7">
        <v>1113917639</v>
      </c>
      <c r="N31" s="7"/>
      <c r="O31" s="7">
        <v>1018651594</v>
      </c>
      <c r="P31" s="7"/>
      <c r="Q31" s="7">
        <f t="shared" si="1"/>
        <v>95266045</v>
      </c>
    </row>
    <row r="32" spans="1:17" x14ac:dyDescent="0.55000000000000004">
      <c r="A32" s="1" t="s">
        <v>49</v>
      </c>
      <c r="C32" s="5">
        <v>1726</v>
      </c>
      <c r="D32" s="4"/>
      <c r="E32" s="7">
        <v>1627801009</v>
      </c>
      <c r="F32" s="7"/>
      <c r="G32" s="7">
        <v>1605807126</v>
      </c>
      <c r="H32" s="7"/>
      <c r="I32" s="7">
        <f t="shared" si="0"/>
        <v>21993883</v>
      </c>
      <c r="J32" s="7"/>
      <c r="K32" s="7">
        <v>1726</v>
      </c>
      <c r="L32" s="7"/>
      <c r="M32" s="7">
        <v>1627801009</v>
      </c>
      <c r="N32" s="7"/>
      <c r="O32" s="7">
        <v>1494784871</v>
      </c>
      <c r="P32" s="7"/>
      <c r="Q32" s="7">
        <f t="shared" si="1"/>
        <v>133016138</v>
      </c>
    </row>
    <row r="33" spans="1:17" x14ac:dyDescent="0.55000000000000004">
      <c r="A33" s="1" t="s">
        <v>52</v>
      </c>
      <c r="C33" s="5">
        <v>2871</v>
      </c>
      <c r="D33" s="4"/>
      <c r="E33" s="7">
        <v>2210309505</v>
      </c>
      <c r="F33" s="7"/>
      <c r="G33" s="7">
        <v>2186226178</v>
      </c>
      <c r="H33" s="7"/>
      <c r="I33" s="7">
        <f t="shared" si="0"/>
        <v>24083327</v>
      </c>
      <c r="J33" s="7"/>
      <c r="K33" s="7">
        <v>2871</v>
      </c>
      <c r="L33" s="7"/>
      <c r="M33" s="7">
        <v>2210309505</v>
      </c>
      <c r="N33" s="7"/>
      <c r="O33" s="7">
        <v>1995951696</v>
      </c>
      <c r="P33" s="7"/>
      <c r="Q33" s="7">
        <f t="shared" si="1"/>
        <v>214357809</v>
      </c>
    </row>
    <row r="34" spans="1:17" ht="24.75" thickBot="1" x14ac:dyDescent="0.6">
      <c r="E34" s="12">
        <f>SUM(E8:E33)</f>
        <v>35532548976</v>
      </c>
      <c r="F34" s="7"/>
      <c r="G34" s="12">
        <f>SUM(G8:G33)</f>
        <v>35803431671</v>
      </c>
      <c r="H34" s="7"/>
      <c r="I34" s="12">
        <f>SUM(I8:I33)</f>
        <v>-270882695</v>
      </c>
      <c r="J34" s="7"/>
      <c r="K34" s="7"/>
      <c r="L34" s="7"/>
      <c r="M34" s="12">
        <f>SUM(M8:M33)</f>
        <v>36201667499</v>
      </c>
      <c r="N34" s="7"/>
      <c r="O34" s="12">
        <f>SUM(O8:O33)</f>
        <v>29587168187</v>
      </c>
      <c r="P34" s="7"/>
      <c r="Q34" s="12">
        <f>SUM(Q8:Q33)</f>
        <v>6614499312</v>
      </c>
    </row>
    <row r="35" spans="1:17" ht="24.75" thickTop="1" x14ac:dyDescent="0.55000000000000004"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55000000000000004">
      <c r="G36" s="5"/>
      <c r="H36" s="4"/>
      <c r="I36" s="5"/>
      <c r="J36" s="4"/>
      <c r="K36" s="4"/>
      <c r="L36" s="4"/>
      <c r="M36" s="4"/>
      <c r="N36" s="4"/>
      <c r="O36" s="5"/>
      <c r="P36" s="4"/>
      <c r="Q36" s="5"/>
    </row>
    <row r="37" spans="1:17" x14ac:dyDescent="0.55000000000000004">
      <c r="G37" s="5"/>
      <c r="H37" s="5"/>
      <c r="I37" s="5"/>
      <c r="J37" s="4"/>
      <c r="K37" s="4"/>
      <c r="L37" s="4"/>
      <c r="M37" s="4"/>
      <c r="N37" s="4"/>
      <c r="O37" s="5"/>
      <c r="P37" s="5"/>
      <c r="Q37" s="5"/>
    </row>
    <row r="38" spans="1:17" x14ac:dyDescent="0.55000000000000004"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55000000000000004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55000000000000004">
      <c r="G40" s="3"/>
      <c r="I40" s="5"/>
      <c r="O40" s="5"/>
      <c r="P40" s="4"/>
      <c r="Q40" s="5"/>
    </row>
    <row r="41" spans="1:17" x14ac:dyDescent="0.55000000000000004">
      <c r="F41" s="5"/>
      <c r="G41" s="5"/>
      <c r="H41" s="5"/>
      <c r="I41" s="5"/>
      <c r="O41" s="5"/>
      <c r="P41" s="5"/>
      <c r="Q41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9"/>
  <sheetViews>
    <sheetView rightToLeft="1" topLeftCell="A46" workbookViewId="0">
      <selection activeCell="Q12" sqref="Q12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20" t="s">
        <v>3</v>
      </c>
      <c r="C6" s="21" t="s">
        <v>79</v>
      </c>
      <c r="D6" s="21" t="s">
        <v>79</v>
      </c>
      <c r="E6" s="21" t="s">
        <v>79</v>
      </c>
      <c r="F6" s="21" t="s">
        <v>79</v>
      </c>
      <c r="G6" s="21" t="s">
        <v>79</v>
      </c>
      <c r="H6" s="21" t="s">
        <v>79</v>
      </c>
      <c r="I6" s="21" t="s">
        <v>79</v>
      </c>
      <c r="K6" s="21" t="s">
        <v>80</v>
      </c>
      <c r="L6" s="21" t="s">
        <v>80</v>
      </c>
      <c r="M6" s="21" t="s">
        <v>80</v>
      </c>
      <c r="N6" s="21" t="s">
        <v>80</v>
      </c>
      <c r="O6" s="21" t="s">
        <v>80</v>
      </c>
      <c r="P6" s="21" t="s">
        <v>80</v>
      </c>
      <c r="Q6" s="21" t="s">
        <v>80</v>
      </c>
    </row>
    <row r="7" spans="1:17" ht="24.75" x14ac:dyDescent="0.55000000000000004">
      <c r="A7" s="21" t="s">
        <v>3</v>
      </c>
      <c r="C7" s="21" t="s">
        <v>7</v>
      </c>
      <c r="E7" s="21" t="s">
        <v>120</v>
      </c>
      <c r="G7" s="21" t="s">
        <v>121</v>
      </c>
      <c r="I7" s="21" t="s">
        <v>123</v>
      </c>
      <c r="K7" s="21" t="s">
        <v>7</v>
      </c>
      <c r="M7" s="21" t="s">
        <v>120</v>
      </c>
      <c r="O7" s="21" t="s">
        <v>121</v>
      </c>
      <c r="Q7" s="21" t="s">
        <v>123</v>
      </c>
    </row>
    <row r="8" spans="1:17" x14ac:dyDescent="0.55000000000000004">
      <c r="A8" s="1" t="s">
        <v>26</v>
      </c>
      <c r="C8" s="7">
        <v>9063</v>
      </c>
      <c r="D8" s="7"/>
      <c r="E8" s="7">
        <v>240216740</v>
      </c>
      <c r="F8" s="7"/>
      <c r="G8" s="7">
        <v>182437422</v>
      </c>
      <c r="H8" s="7"/>
      <c r="I8" s="7">
        <f>E8-G8</f>
        <v>57779318</v>
      </c>
      <c r="J8" s="7"/>
      <c r="K8" s="7">
        <v>65053</v>
      </c>
      <c r="L8" s="7"/>
      <c r="M8" s="7">
        <v>2688834698</v>
      </c>
      <c r="N8" s="7"/>
      <c r="O8" s="7">
        <v>2412802658</v>
      </c>
      <c r="P8" s="7"/>
      <c r="Q8" s="7">
        <f>M8-O8</f>
        <v>276032040</v>
      </c>
    </row>
    <row r="9" spans="1:17" x14ac:dyDescent="0.55000000000000004">
      <c r="A9" s="1" t="s">
        <v>30</v>
      </c>
      <c r="C9" s="7">
        <v>110415</v>
      </c>
      <c r="D9" s="7"/>
      <c r="E9" s="7">
        <v>918828364</v>
      </c>
      <c r="F9" s="7"/>
      <c r="G9" s="7">
        <v>961490271</v>
      </c>
      <c r="H9" s="7"/>
      <c r="I9" s="7">
        <f t="shared" ref="I9:I61" si="0">E9-G9</f>
        <v>-42661907</v>
      </c>
      <c r="J9" s="7"/>
      <c r="K9" s="7">
        <v>110415</v>
      </c>
      <c r="L9" s="7"/>
      <c r="M9" s="7">
        <v>918828364</v>
      </c>
      <c r="N9" s="7"/>
      <c r="O9" s="7">
        <v>961490271</v>
      </c>
      <c r="P9" s="7"/>
      <c r="Q9" s="7">
        <f t="shared" ref="Q9:Q61" si="1">M9-O9</f>
        <v>-42661907</v>
      </c>
    </row>
    <row r="10" spans="1:17" x14ac:dyDescent="0.55000000000000004">
      <c r="A10" s="1" t="s">
        <v>32</v>
      </c>
      <c r="C10" s="7">
        <v>83447</v>
      </c>
      <c r="D10" s="7"/>
      <c r="E10" s="7">
        <v>1234423811</v>
      </c>
      <c r="F10" s="7"/>
      <c r="G10" s="7">
        <v>1801671806</v>
      </c>
      <c r="H10" s="7"/>
      <c r="I10" s="7">
        <f t="shared" si="0"/>
        <v>-567247995</v>
      </c>
      <c r="J10" s="7"/>
      <c r="K10" s="7">
        <v>114707</v>
      </c>
      <c r="L10" s="7"/>
      <c r="M10" s="7">
        <v>1833794439</v>
      </c>
      <c r="N10" s="7"/>
      <c r="O10" s="7">
        <v>2508890901</v>
      </c>
      <c r="P10" s="7"/>
      <c r="Q10" s="7">
        <f t="shared" si="1"/>
        <v>-675096462</v>
      </c>
    </row>
    <row r="11" spans="1:17" x14ac:dyDescent="0.55000000000000004">
      <c r="A11" s="1" t="s">
        <v>18</v>
      </c>
      <c r="C11" s="7">
        <v>8585</v>
      </c>
      <c r="D11" s="7"/>
      <c r="E11" s="7">
        <v>90550361</v>
      </c>
      <c r="F11" s="7"/>
      <c r="G11" s="7">
        <v>63906043</v>
      </c>
      <c r="H11" s="7"/>
      <c r="I11" s="7">
        <f t="shared" si="0"/>
        <v>26644318</v>
      </c>
      <c r="J11" s="7"/>
      <c r="K11" s="7">
        <v>8585</v>
      </c>
      <c r="L11" s="7"/>
      <c r="M11" s="7">
        <v>90550361</v>
      </c>
      <c r="N11" s="7"/>
      <c r="O11" s="7">
        <v>63906043</v>
      </c>
      <c r="P11" s="7"/>
      <c r="Q11" s="7">
        <f>M11-O11</f>
        <v>26644318</v>
      </c>
    </row>
    <row r="12" spans="1:17" x14ac:dyDescent="0.55000000000000004">
      <c r="A12" s="1" t="s">
        <v>27</v>
      </c>
      <c r="C12" s="7">
        <v>12980</v>
      </c>
      <c r="D12" s="7"/>
      <c r="E12" s="7">
        <v>133680756</v>
      </c>
      <c r="F12" s="7"/>
      <c r="G12" s="7">
        <v>130802515</v>
      </c>
      <c r="H12" s="7"/>
      <c r="I12" s="7">
        <f t="shared" si="0"/>
        <v>2878241</v>
      </c>
      <c r="J12" s="7"/>
      <c r="K12" s="7">
        <v>38211</v>
      </c>
      <c r="L12" s="7"/>
      <c r="M12" s="7">
        <v>458999363</v>
      </c>
      <c r="N12" s="7"/>
      <c r="O12" s="7">
        <v>487252397</v>
      </c>
      <c r="P12" s="7"/>
      <c r="Q12" s="7">
        <f t="shared" si="1"/>
        <v>-28253034</v>
      </c>
    </row>
    <row r="13" spans="1:17" x14ac:dyDescent="0.55000000000000004">
      <c r="A13" s="1" t="s">
        <v>28</v>
      </c>
      <c r="C13" s="7">
        <v>23578</v>
      </c>
      <c r="D13" s="7"/>
      <c r="E13" s="7">
        <v>828844370</v>
      </c>
      <c r="F13" s="7"/>
      <c r="G13" s="7">
        <v>510670794</v>
      </c>
      <c r="H13" s="7"/>
      <c r="I13" s="7">
        <f t="shared" si="0"/>
        <v>318173576</v>
      </c>
      <c r="J13" s="7"/>
      <c r="K13" s="7">
        <v>23578</v>
      </c>
      <c r="L13" s="7"/>
      <c r="M13" s="7">
        <v>828844370</v>
      </c>
      <c r="N13" s="7"/>
      <c r="O13" s="7">
        <v>510670794</v>
      </c>
      <c r="P13" s="7"/>
      <c r="Q13" s="7">
        <f t="shared" si="1"/>
        <v>318173576</v>
      </c>
    </row>
    <row r="14" spans="1:17" x14ac:dyDescent="0.55000000000000004">
      <c r="A14" s="1" t="s">
        <v>24</v>
      </c>
      <c r="C14" s="7">
        <v>162224</v>
      </c>
      <c r="D14" s="7"/>
      <c r="E14" s="7">
        <v>668325042</v>
      </c>
      <c r="F14" s="7"/>
      <c r="G14" s="7">
        <v>636936494</v>
      </c>
      <c r="H14" s="7"/>
      <c r="I14" s="7">
        <f t="shared" si="0"/>
        <v>31388548</v>
      </c>
      <c r="J14" s="7"/>
      <c r="K14" s="7">
        <v>237721</v>
      </c>
      <c r="L14" s="7"/>
      <c r="M14" s="7">
        <v>919750334</v>
      </c>
      <c r="N14" s="7"/>
      <c r="O14" s="7">
        <v>956044530</v>
      </c>
      <c r="P14" s="7"/>
      <c r="Q14" s="7">
        <f t="shared" si="1"/>
        <v>-36294196</v>
      </c>
    </row>
    <row r="15" spans="1:17" x14ac:dyDescent="0.55000000000000004">
      <c r="A15" s="1" t="s">
        <v>29</v>
      </c>
      <c r="C15" s="7">
        <v>12947</v>
      </c>
      <c r="D15" s="7"/>
      <c r="E15" s="7">
        <v>324213997</v>
      </c>
      <c r="F15" s="7"/>
      <c r="G15" s="7">
        <v>194182470</v>
      </c>
      <c r="H15" s="7"/>
      <c r="I15" s="7">
        <f t="shared" si="0"/>
        <v>130031527</v>
      </c>
      <c r="J15" s="7"/>
      <c r="K15" s="7">
        <v>51610</v>
      </c>
      <c r="L15" s="7"/>
      <c r="M15" s="7">
        <v>969157943</v>
      </c>
      <c r="N15" s="7"/>
      <c r="O15" s="7">
        <v>774035602</v>
      </c>
      <c r="P15" s="7"/>
      <c r="Q15" s="7">
        <f t="shared" si="1"/>
        <v>195122341</v>
      </c>
    </row>
    <row r="16" spans="1:17" x14ac:dyDescent="0.55000000000000004">
      <c r="A16" s="1" t="s">
        <v>16</v>
      </c>
      <c r="C16" s="7">
        <v>30549</v>
      </c>
      <c r="D16" s="7"/>
      <c r="E16" s="7">
        <v>359164515</v>
      </c>
      <c r="F16" s="7"/>
      <c r="G16" s="7">
        <v>242869256</v>
      </c>
      <c r="H16" s="7"/>
      <c r="I16" s="7">
        <f t="shared" si="0"/>
        <v>116295259</v>
      </c>
      <c r="J16" s="7"/>
      <c r="K16" s="7">
        <v>47323</v>
      </c>
      <c r="L16" s="7"/>
      <c r="M16" s="7">
        <v>518245938</v>
      </c>
      <c r="N16" s="7"/>
      <c r="O16" s="7">
        <v>373987892</v>
      </c>
      <c r="P16" s="7"/>
      <c r="Q16" s="7">
        <f t="shared" si="1"/>
        <v>144258046</v>
      </c>
    </row>
    <row r="17" spans="1:17" x14ac:dyDescent="0.55000000000000004">
      <c r="A17" s="1" t="s">
        <v>15</v>
      </c>
      <c r="C17" s="7">
        <v>6669</v>
      </c>
      <c r="D17" s="7"/>
      <c r="E17" s="7">
        <v>227863464</v>
      </c>
      <c r="F17" s="7"/>
      <c r="G17" s="7">
        <v>153520138</v>
      </c>
      <c r="H17" s="7"/>
      <c r="I17" s="7">
        <f t="shared" si="0"/>
        <v>74343326</v>
      </c>
      <c r="J17" s="7"/>
      <c r="K17" s="7">
        <v>6669</v>
      </c>
      <c r="L17" s="7"/>
      <c r="M17" s="7">
        <v>227863464</v>
      </c>
      <c r="N17" s="7"/>
      <c r="O17" s="7">
        <v>153520138</v>
      </c>
      <c r="P17" s="7"/>
      <c r="Q17" s="7">
        <f t="shared" si="1"/>
        <v>74343326</v>
      </c>
    </row>
    <row r="18" spans="1:17" x14ac:dyDescent="0.55000000000000004">
      <c r="A18" s="1" t="s">
        <v>20</v>
      </c>
      <c r="C18" s="7">
        <v>1394767</v>
      </c>
      <c r="D18" s="7"/>
      <c r="E18" s="7">
        <v>6184362901</v>
      </c>
      <c r="F18" s="7"/>
      <c r="G18" s="7">
        <v>4652793525</v>
      </c>
      <c r="H18" s="7"/>
      <c r="I18" s="7">
        <f t="shared" si="0"/>
        <v>1531569376</v>
      </c>
      <c r="J18" s="7"/>
      <c r="K18" s="7">
        <v>1394767</v>
      </c>
      <c r="L18" s="7"/>
      <c r="M18" s="7">
        <v>6184362901</v>
      </c>
      <c r="N18" s="7"/>
      <c r="O18" s="7">
        <v>4652793525</v>
      </c>
      <c r="P18" s="7"/>
      <c r="Q18" s="7">
        <f t="shared" si="1"/>
        <v>1531569376</v>
      </c>
    </row>
    <row r="19" spans="1:17" x14ac:dyDescent="0.55000000000000004">
      <c r="A19" s="1" t="s">
        <v>21</v>
      </c>
      <c r="C19" s="7">
        <v>1024</v>
      </c>
      <c r="D19" s="7"/>
      <c r="E19" s="7">
        <v>10479990</v>
      </c>
      <c r="F19" s="7"/>
      <c r="G19" s="7">
        <v>5148015</v>
      </c>
      <c r="H19" s="7"/>
      <c r="I19" s="7">
        <f t="shared" si="0"/>
        <v>5331975</v>
      </c>
      <c r="J19" s="7"/>
      <c r="K19" s="7">
        <v>1024</v>
      </c>
      <c r="L19" s="7"/>
      <c r="M19" s="7">
        <v>10479990</v>
      </c>
      <c r="N19" s="7"/>
      <c r="O19" s="7">
        <v>5148015</v>
      </c>
      <c r="P19" s="7"/>
      <c r="Q19" s="7">
        <f t="shared" si="1"/>
        <v>5331975</v>
      </c>
    </row>
    <row r="20" spans="1:17" x14ac:dyDescent="0.55000000000000004">
      <c r="A20" s="1" t="s">
        <v>17</v>
      </c>
      <c r="C20" s="7">
        <v>325402</v>
      </c>
      <c r="D20" s="7"/>
      <c r="E20" s="7">
        <v>3582924224</v>
      </c>
      <c r="F20" s="7"/>
      <c r="G20" s="7">
        <v>2484972348</v>
      </c>
      <c r="H20" s="7"/>
      <c r="I20" s="7">
        <f t="shared" si="0"/>
        <v>1097951876</v>
      </c>
      <c r="J20" s="7"/>
      <c r="K20" s="7">
        <v>325402</v>
      </c>
      <c r="L20" s="7"/>
      <c r="M20" s="7">
        <v>3582924224</v>
      </c>
      <c r="N20" s="7"/>
      <c r="O20" s="7">
        <v>2484972348</v>
      </c>
      <c r="P20" s="7"/>
      <c r="Q20" s="7">
        <f t="shared" si="1"/>
        <v>1097951876</v>
      </c>
    </row>
    <row r="21" spans="1:17" x14ac:dyDescent="0.55000000000000004">
      <c r="A21" s="1" t="s">
        <v>31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126424</v>
      </c>
      <c r="L21" s="7"/>
      <c r="M21" s="7">
        <v>1667198645</v>
      </c>
      <c r="N21" s="7"/>
      <c r="O21" s="7">
        <v>1529516999</v>
      </c>
      <c r="P21" s="7"/>
      <c r="Q21" s="7">
        <f t="shared" si="1"/>
        <v>137681646</v>
      </c>
    </row>
    <row r="22" spans="1:17" x14ac:dyDescent="0.55000000000000004">
      <c r="A22" s="1" t="s">
        <v>95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84396</v>
      </c>
      <c r="L22" s="7"/>
      <c r="M22" s="7">
        <v>1433755323</v>
      </c>
      <c r="N22" s="7"/>
      <c r="O22" s="7">
        <v>1061186509</v>
      </c>
      <c r="P22" s="7"/>
      <c r="Q22" s="7">
        <f t="shared" si="1"/>
        <v>372568814</v>
      </c>
    </row>
    <row r="23" spans="1:17" x14ac:dyDescent="0.55000000000000004">
      <c r="A23" s="1" t="s">
        <v>124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79123</v>
      </c>
      <c r="L23" s="7"/>
      <c r="M23" s="7">
        <v>1139739435</v>
      </c>
      <c r="N23" s="7"/>
      <c r="O23" s="7">
        <v>1031979387</v>
      </c>
      <c r="P23" s="7"/>
      <c r="Q23" s="7">
        <f t="shared" si="1"/>
        <v>107760048</v>
      </c>
    </row>
    <row r="24" spans="1:17" x14ac:dyDescent="0.55000000000000004">
      <c r="A24" s="1" t="s">
        <v>97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414158</v>
      </c>
      <c r="L24" s="7"/>
      <c r="M24" s="7">
        <v>1266958428</v>
      </c>
      <c r="N24" s="7"/>
      <c r="O24" s="7">
        <v>1136207155</v>
      </c>
      <c r="P24" s="7"/>
      <c r="Q24" s="7">
        <f t="shared" si="1"/>
        <v>130751273</v>
      </c>
    </row>
    <row r="25" spans="1:17" x14ac:dyDescent="0.55000000000000004">
      <c r="A25" s="1" t="s">
        <v>99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155549</v>
      </c>
      <c r="L25" s="7"/>
      <c r="M25" s="7">
        <v>1014708314</v>
      </c>
      <c r="N25" s="7"/>
      <c r="O25" s="7">
        <v>936459417</v>
      </c>
      <c r="P25" s="7"/>
      <c r="Q25" s="7">
        <f t="shared" si="1"/>
        <v>78248897</v>
      </c>
    </row>
    <row r="26" spans="1:17" x14ac:dyDescent="0.55000000000000004">
      <c r="A26" s="1" t="s">
        <v>101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11938</v>
      </c>
      <c r="L26" s="7"/>
      <c r="M26" s="7">
        <v>215754519</v>
      </c>
      <c r="N26" s="7"/>
      <c r="O26" s="7">
        <v>170861575</v>
      </c>
      <c r="P26" s="7"/>
      <c r="Q26" s="7">
        <f t="shared" si="1"/>
        <v>44892944</v>
      </c>
    </row>
    <row r="27" spans="1:17" x14ac:dyDescent="0.55000000000000004">
      <c r="A27" s="1" t="s">
        <v>125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90917</v>
      </c>
      <c r="L27" s="7"/>
      <c r="M27" s="7">
        <v>613116882</v>
      </c>
      <c r="N27" s="7"/>
      <c r="O27" s="7">
        <v>500477531</v>
      </c>
      <c r="P27" s="7"/>
      <c r="Q27" s="7">
        <f t="shared" si="1"/>
        <v>112639351</v>
      </c>
    </row>
    <row r="28" spans="1:17" x14ac:dyDescent="0.55000000000000004">
      <c r="A28" s="1" t="s">
        <v>126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67340</v>
      </c>
      <c r="L28" s="7"/>
      <c r="M28" s="7">
        <v>2026892111</v>
      </c>
      <c r="N28" s="7"/>
      <c r="O28" s="7">
        <v>1500200863</v>
      </c>
      <c r="P28" s="7"/>
      <c r="Q28" s="7">
        <f t="shared" si="1"/>
        <v>526691248</v>
      </c>
    </row>
    <row r="29" spans="1:17" x14ac:dyDescent="0.55000000000000004">
      <c r="A29" s="1" t="s">
        <v>103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53906</v>
      </c>
      <c r="L29" s="7"/>
      <c r="M29" s="7">
        <v>1742521045</v>
      </c>
      <c r="N29" s="7"/>
      <c r="O29" s="7">
        <v>1238216537</v>
      </c>
      <c r="P29" s="7"/>
      <c r="Q29" s="7">
        <f t="shared" si="1"/>
        <v>504304508</v>
      </c>
    </row>
    <row r="30" spans="1:17" x14ac:dyDescent="0.55000000000000004">
      <c r="A30" s="1" t="s">
        <v>127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131465</v>
      </c>
      <c r="L30" s="7"/>
      <c r="M30" s="7">
        <v>1634752670</v>
      </c>
      <c r="N30" s="7"/>
      <c r="O30" s="7">
        <v>1388159608</v>
      </c>
      <c r="P30" s="7"/>
      <c r="Q30" s="7">
        <f t="shared" si="1"/>
        <v>246593062</v>
      </c>
    </row>
    <row r="31" spans="1:17" x14ac:dyDescent="0.55000000000000004">
      <c r="A31" s="1" t="s">
        <v>25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150371</v>
      </c>
      <c r="L31" s="7"/>
      <c r="M31" s="7">
        <v>2369993628</v>
      </c>
      <c r="N31" s="7"/>
      <c r="O31" s="7">
        <v>2253231581</v>
      </c>
      <c r="P31" s="7"/>
      <c r="Q31" s="7">
        <f t="shared" si="1"/>
        <v>116762047</v>
      </c>
    </row>
    <row r="32" spans="1:17" x14ac:dyDescent="0.55000000000000004">
      <c r="A32" s="1" t="s">
        <v>128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311717</v>
      </c>
      <c r="L32" s="7"/>
      <c r="M32" s="7">
        <v>1226476689</v>
      </c>
      <c r="N32" s="7"/>
      <c r="O32" s="7">
        <v>1593828265</v>
      </c>
      <c r="P32" s="7"/>
      <c r="Q32" s="7">
        <f t="shared" si="1"/>
        <v>-367351576</v>
      </c>
    </row>
    <row r="33" spans="1:17" x14ac:dyDescent="0.55000000000000004">
      <c r="A33" s="1" t="s">
        <v>106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214208</v>
      </c>
      <c r="L33" s="7"/>
      <c r="M33" s="7">
        <v>1324526080</v>
      </c>
      <c r="N33" s="7"/>
      <c r="O33" s="7">
        <v>1002641201</v>
      </c>
      <c r="P33" s="7"/>
      <c r="Q33" s="7">
        <f t="shared" si="1"/>
        <v>321884879</v>
      </c>
    </row>
    <row r="34" spans="1:17" x14ac:dyDescent="0.55000000000000004">
      <c r="A34" s="1" t="s">
        <v>108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9281</v>
      </c>
      <c r="L34" s="7"/>
      <c r="M34" s="7">
        <v>75471424</v>
      </c>
      <c r="N34" s="7"/>
      <c r="O34" s="7">
        <v>67113425</v>
      </c>
      <c r="P34" s="7"/>
      <c r="Q34" s="7">
        <f t="shared" si="1"/>
        <v>8357999</v>
      </c>
    </row>
    <row r="35" spans="1:17" x14ac:dyDescent="0.55000000000000004">
      <c r="A35" s="1" t="s">
        <v>129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3732</v>
      </c>
      <c r="L35" s="7"/>
      <c r="M35" s="7">
        <v>667432344</v>
      </c>
      <c r="N35" s="7"/>
      <c r="O35" s="7">
        <v>635838423</v>
      </c>
      <c r="P35" s="7"/>
      <c r="Q35" s="7">
        <f t="shared" si="1"/>
        <v>31593921</v>
      </c>
    </row>
    <row r="36" spans="1:17" x14ac:dyDescent="0.55000000000000004">
      <c r="A36" s="1" t="s">
        <v>130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187058</v>
      </c>
      <c r="L36" s="7"/>
      <c r="M36" s="7">
        <v>1669257080</v>
      </c>
      <c r="N36" s="7"/>
      <c r="O36" s="7">
        <v>1766900098</v>
      </c>
      <c r="P36" s="7"/>
      <c r="Q36" s="7">
        <f t="shared" si="1"/>
        <v>-97643018</v>
      </c>
    </row>
    <row r="37" spans="1:17" x14ac:dyDescent="0.55000000000000004">
      <c r="A37" s="1" t="s">
        <v>131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50073</v>
      </c>
      <c r="L37" s="7"/>
      <c r="M37" s="7">
        <v>245405913</v>
      </c>
      <c r="N37" s="7"/>
      <c r="O37" s="7">
        <v>193198963</v>
      </c>
      <c r="P37" s="7"/>
      <c r="Q37" s="7">
        <f t="shared" si="1"/>
        <v>52206950</v>
      </c>
    </row>
    <row r="38" spans="1:17" x14ac:dyDescent="0.55000000000000004">
      <c r="A38" s="1" t="s">
        <v>132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23745</v>
      </c>
      <c r="L38" s="7"/>
      <c r="M38" s="7">
        <v>1871499109</v>
      </c>
      <c r="N38" s="7"/>
      <c r="O38" s="7">
        <v>1711136739</v>
      </c>
      <c r="P38" s="7"/>
      <c r="Q38" s="7">
        <f t="shared" si="1"/>
        <v>160362370</v>
      </c>
    </row>
    <row r="39" spans="1:17" x14ac:dyDescent="0.55000000000000004">
      <c r="A39" s="1" t="s">
        <v>111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233616</v>
      </c>
      <c r="L39" s="7"/>
      <c r="M39" s="7">
        <v>1628012026</v>
      </c>
      <c r="N39" s="7"/>
      <c r="O39" s="7">
        <v>1748417640</v>
      </c>
      <c r="P39" s="7"/>
      <c r="Q39" s="7">
        <f t="shared" si="1"/>
        <v>-120405614</v>
      </c>
    </row>
    <row r="40" spans="1:17" x14ac:dyDescent="0.55000000000000004">
      <c r="A40" s="1" t="s">
        <v>113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253441</v>
      </c>
      <c r="L40" s="7"/>
      <c r="M40" s="7">
        <v>2684979311</v>
      </c>
      <c r="N40" s="7"/>
      <c r="O40" s="7">
        <v>2379878189</v>
      </c>
      <c r="P40" s="7"/>
      <c r="Q40" s="7">
        <f t="shared" si="1"/>
        <v>305101122</v>
      </c>
    </row>
    <row r="41" spans="1:17" x14ac:dyDescent="0.55000000000000004">
      <c r="A41" s="1" t="s">
        <v>23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87086</v>
      </c>
      <c r="L41" s="7"/>
      <c r="M41" s="7">
        <v>1300327428</v>
      </c>
      <c r="N41" s="7"/>
      <c r="O41" s="7">
        <v>1583421330</v>
      </c>
      <c r="P41" s="7"/>
      <c r="Q41" s="7">
        <f t="shared" si="1"/>
        <v>-283093902</v>
      </c>
    </row>
    <row r="42" spans="1:17" x14ac:dyDescent="0.55000000000000004">
      <c r="A42" s="1" t="s">
        <v>133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150000</v>
      </c>
      <c r="L42" s="7"/>
      <c r="M42" s="7">
        <v>1193535080</v>
      </c>
      <c r="N42" s="7"/>
      <c r="O42" s="7">
        <v>1193535080</v>
      </c>
      <c r="P42" s="7"/>
      <c r="Q42" s="7">
        <f t="shared" si="1"/>
        <v>0</v>
      </c>
    </row>
    <row r="43" spans="1:17" x14ac:dyDescent="0.55000000000000004">
      <c r="A43" s="1" t="s">
        <v>134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9362</v>
      </c>
      <c r="L43" s="7"/>
      <c r="M43" s="7">
        <v>361571435</v>
      </c>
      <c r="N43" s="7"/>
      <c r="O43" s="7">
        <v>280635276</v>
      </c>
      <c r="P43" s="7"/>
      <c r="Q43" s="7">
        <f t="shared" si="1"/>
        <v>80936159</v>
      </c>
    </row>
    <row r="44" spans="1:17" x14ac:dyDescent="0.55000000000000004">
      <c r="A44" s="1" t="s">
        <v>135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3277</v>
      </c>
      <c r="L44" s="7"/>
      <c r="M44" s="7">
        <v>65639371</v>
      </c>
      <c r="N44" s="7"/>
      <c r="O44" s="7">
        <v>47505263</v>
      </c>
      <c r="P44" s="7"/>
      <c r="Q44" s="7">
        <f t="shared" si="1"/>
        <v>18134108</v>
      </c>
    </row>
    <row r="45" spans="1:17" x14ac:dyDescent="0.55000000000000004">
      <c r="A45" s="1" t="s">
        <v>116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4850</v>
      </c>
      <c r="L45" s="7"/>
      <c r="M45" s="7">
        <v>275544929</v>
      </c>
      <c r="N45" s="7"/>
      <c r="O45" s="7">
        <v>101938403</v>
      </c>
      <c r="P45" s="7"/>
      <c r="Q45" s="7">
        <f t="shared" si="1"/>
        <v>173606526</v>
      </c>
    </row>
    <row r="46" spans="1:17" x14ac:dyDescent="0.55000000000000004">
      <c r="A46" s="1" t="s">
        <v>136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31605</v>
      </c>
      <c r="L46" s="7"/>
      <c r="M46" s="7">
        <v>433580096</v>
      </c>
      <c r="N46" s="7"/>
      <c r="O46" s="7">
        <v>392874816</v>
      </c>
      <c r="P46" s="7"/>
      <c r="Q46" s="7">
        <f t="shared" si="1"/>
        <v>40705280</v>
      </c>
    </row>
    <row r="47" spans="1:17" x14ac:dyDescent="0.55000000000000004">
      <c r="A47" s="1" t="s">
        <v>137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339</v>
      </c>
      <c r="L47" s="7"/>
      <c r="M47" s="7">
        <v>18559110</v>
      </c>
      <c r="N47" s="7"/>
      <c r="O47" s="7">
        <v>8482353</v>
      </c>
      <c r="P47" s="7"/>
      <c r="Q47" s="7">
        <f t="shared" si="1"/>
        <v>10076757</v>
      </c>
    </row>
    <row r="48" spans="1:17" x14ac:dyDescent="0.55000000000000004">
      <c r="A48" s="1" t="s">
        <v>138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123833</v>
      </c>
      <c r="L48" s="7"/>
      <c r="M48" s="7">
        <v>916289546</v>
      </c>
      <c r="N48" s="7"/>
      <c r="O48" s="7">
        <v>591570262</v>
      </c>
      <c r="P48" s="7"/>
      <c r="Q48" s="7">
        <f t="shared" si="1"/>
        <v>324719284</v>
      </c>
    </row>
    <row r="49" spans="1:17" x14ac:dyDescent="0.55000000000000004">
      <c r="A49" s="1" t="s">
        <v>139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170</v>
      </c>
      <c r="L49" s="7"/>
      <c r="M49" s="7">
        <v>12424788</v>
      </c>
      <c r="N49" s="7"/>
      <c r="O49" s="7">
        <v>6771869</v>
      </c>
      <c r="P49" s="7"/>
      <c r="Q49" s="7">
        <f t="shared" si="1"/>
        <v>5652919</v>
      </c>
    </row>
    <row r="50" spans="1:17" x14ac:dyDescent="0.55000000000000004">
      <c r="A50" s="1" t="s">
        <v>140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9897</v>
      </c>
      <c r="L50" s="7"/>
      <c r="M50" s="7">
        <v>544572431</v>
      </c>
      <c r="N50" s="7"/>
      <c r="O50" s="7">
        <v>410388615</v>
      </c>
      <c r="P50" s="7"/>
      <c r="Q50" s="7">
        <f t="shared" si="1"/>
        <v>134183816</v>
      </c>
    </row>
    <row r="51" spans="1:17" x14ac:dyDescent="0.55000000000000004">
      <c r="A51" s="1" t="s">
        <v>141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852</v>
      </c>
      <c r="L51" s="7"/>
      <c r="M51" s="7">
        <v>10674513</v>
      </c>
      <c r="N51" s="7"/>
      <c r="O51" s="7">
        <v>6687181</v>
      </c>
      <c r="P51" s="7"/>
      <c r="Q51" s="7">
        <f t="shared" si="1"/>
        <v>3987332</v>
      </c>
    </row>
    <row r="52" spans="1:17" x14ac:dyDescent="0.55000000000000004">
      <c r="A52" s="1" t="s">
        <v>142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863</v>
      </c>
      <c r="L52" s="7"/>
      <c r="M52" s="7">
        <v>10631310</v>
      </c>
      <c r="N52" s="7"/>
      <c r="O52" s="7">
        <v>5337102</v>
      </c>
      <c r="P52" s="7"/>
      <c r="Q52" s="7">
        <f t="shared" si="1"/>
        <v>5294208</v>
      </c>
    </row>
    <row r="53" spans="1:17" x14ac:dyDescent="0.55000000000000004">
      <c r="A53" s="1" t="s">
        <v>35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5505</v>
      </c>
      <c r="L53" s="7"/>
      <c r="M53" s="7">
        <v>210420536</v>
      </c>
      <c r="N53" s="7"/>
      <c r="O53" s="7">
        <v>167155654</v>
      </c>
      <c r="P53" s="7"/>
      <c r="Q53" s="7">
        <f t="shared" si="1"/>
        <v>43264882</v>
      </c>
    </row>
    <row r="54" spans="1:17" x14ac:dyDescent="0.55000000000000004">
      <c r="A54" s="1" t="s">
        <v>118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9753</v>
      </c>
      <c r="L54" s="7"/>
      <c r="M54" s="7">
        <v>43630000</v>
      </c>
      <c r="N54" s="7"/>
      <c r="O54" s="7">
        <v>21475220</v>
      </c>
      <c r="P54" s="7"/>
      <c r="Q54" s="7">
        <f t="shared" si="1"/>
        <v>22154780</v>
      </c>
    </row>
    <row r="55" spans="1:17" x14ac:dyDescent="0.55000000000000004">
      <c r="A55" s="1" t="s">
        <v>143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58515</v>
      </c>
      <c r="L55" s="7"/>
      <c r="M55" s="7">
        <v>259439750</v>
      </c>
      <c r="N55" s="7"/>
      <c r="O55" s="7">
        <v>175111710</v>
      </c>
      <c r="P55" s="7"/>
      <c r="Q55" s="7">
        <f t="shared" si="1"/>
        <v>84328040</v>
      </c>
    </row>
    <row r="56" spans="1:17" x14ac:dyDescent="0.55000000000000004">
      <c r="A56" s="1" t="s">
        <v>144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181</v>
      </c>
      <c r="L56" s="7"/>
      <c r="M56" s="7">
        <v>6447216</v>
      </c>
      <c r="N56" s="7"/>
      <c r="O56" s="7">
        <v>5887603</v>
      </c>
      <c r="P56" s="7"/>
      <c r="Q56" s="7">
        <f t="shared" si="1"/>
        <v>559613</v>
      </c>
    </row>
    <row r="57" spans="1:17" x14ac:dyDescent="0.55000000000000004">
      <c r="A57" s="1" t="s">
        <v>145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2047</v>
      </c>
      <c r="L57" s="7"/>
      <c r="M57" s="7">
        <v>9395335</v>
      </c>
      <c r="N57" s="7"/>
      <c r="O57" s="7">
        <v>3896771</v>
      </c>
      <c r="P57" s="7"/>
      <c r="Q57" s="7">
        <f t="shared" si="1"/>
        <v>5498564</v>
      </c>
    </row>
    <row r="58" spans="1:17" x14ac:dyDescent="0.55000000000000004">
      <c r="A58" s="1" t="s">
        <v>146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361</v>
      </c>
      <c r="L58" s="7"/>
      <c r="M58" s="7">
        <v>361000000</v>
      </c>
      <c r="N58" s="7"/>
      <c r="O58" s="7">
        <v>351735429</v>
      </c>
      <c r="P58" s="7"/>
      <c r="Q58" s="7">
        <f t="shared" si="1"/>
        <v>9264571</v>
      </c>
    </row>
    <row r="59" spans="1:17" x14ac:dyDescent="0.55000000000000004">
      <c r="A59" s="1" t="s">
        <v>147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3856</v>
      </c>
      <c r="L59" s="7"/>
      <c r="M59" s="7">
        <v>3856000000</v>
      </c>
      <c r="N59" s="7"/>
      <c r="O59" s="7">
        <v>3376885220</v>
      </c>
      <c r="P59" s="7"/>
      <c r="Q59" s="7">
        <f t="shared" si="1"/>
        <v>479114780</v>
      </c>
    </row>
    <row r="60" spans="1:17" x14ac:dyDescent="0.55000000000000004">
      <c r="A60" s="1" t="s">
        <v>148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4033</v>
      </c>
      <c r="L60" s="7"/>
      <c r="M60" s="7">
        <v>4033000000</v>
      </c>
      <c r="N60" s="7"/>
      <c r="O60" s="7">
        <v>3596985578</v>
      </c>
      <c r="P60" s="7"/>
      <c r="Q60" s="7">
        <f t="shared" si="1"/>
        <v>436014422</v>
      </c>
    </row>
    <row r="61" spans="1:17" x14ac:dyDescent="0.55000000000000004">
      <c r="A61" s="1" t="s">
        <v>149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6549</v>
      </c>
      <c r="L61" s="7"/>
      <c r="M61" s="7">
        <v>6184998771</v>
      </c>
      <c r="N61" s="7"/>
      <c r="O61" s="7">
        <v>5828352397</v>
      </c>
      <c r="P61" s="7"/>
      <c r="Q61" s="7">
        <f t="shared" si="1"/>
        <v>356646374</v>
      </c>
    </row>
    <row r="62" spans="1:17" ht="24.75" thickBot="1" x14ac:dyDescent="0.6">
      <c r="C62" s="13"/>
      <c r="D62" s="13"/>
      <c r="E62" s="14">
        <f>SUM(E8:E61)</f>
        <v>14803878535</v>
      </c>
      <c r="F62" s="13"/>
      <c r="G62" s="14">
        <f>SUM(G8:G61)</f>
        <v>12021401097</v>
      </c>
      <c r="H62" s="13"/>
      <c r="I62" s="12">
        <f>SUM(I8:I61)</f>
        <v>2782477438</v>
      </c>
      <c r="J62" s="13"/>
      <c r="K62" s="13"/>
      <c r="L62" s="13"/>
      <c r="M62" s="14">
        <f>SUM(M8:M61)</f>
        <v>65858769010</v>
      </c>
      <c r="N62" s="13"/>
      <c r="O62" s="14">
        <f>SUM(O8:O61)</f>
        <v>58347598351</v>
      </c>
      <c r="P62" s="13"/>
      <c r="Q62" s="12">
        <f>SUM(Q8:Q61)</f>
        <v>7511170659</v>
      </c>
    </row>
    <row r="63" spans="1:17" ht="24.75" thickTop="1" x14ac:dyDescent="0.55000000000000004">
      <c r="G63" s="13"/>
      <c r="H63" s="13"/>
      <c r="I63" s="13"/>
      <c r="J63" s="13"/>
      <c r="K63" s="13"/>
      <c r="L63" s="13"/>
      <c r="M63" s="13"/>
      <c r="N63" s="13"/>
      <c r="O63" s="7"/>
      <c r="P63" s="7"/>
      <c r="Q63" s="7"/>
    </row>
    <row r="64" spans="1:17" x14ac:dyDescent="0.55000000000000004">
      <c r="G64" s="3"/>
      <c r="I64" s="3"/>
      <c r="O64" s="5"/>
      <c r="P64" s="4"/>
      <c r="Q64" s="5"/>
    </row>
    <row r="65" spans="5:17" x14ac:dyDescent="0.55000000000000004">
      <c r="E65" s="3"/>
      <c r="F65" s="3"/>
      <c r="G65" s="3"/>
      <c r="H65" s="3"/>
      <c r="I65" s="3"/>
      <c r="J65" s="3"/>
      <c r="K65" s="3"/>
      <c r="L65" s="3"/>
      <c r="M65" s="3"/>
      <c r="N65" s="3"/>
      <c r="O65" s="5"/>
      <c r="P65" s="5"/>
      <c r="Q65" s="5"/>
    </row>
    <row r="66" spans="5:17" x14ac:dyDescent="0.55000000000000004">
      <c r="O66" s="4"/>
      <c r="P66" s="4"/>
      <c r="Q66" s="4"/>
    </row>
    <row r="67" spans="5:17" x14ac:dyDescent="0.55000000000000004">
      <c r="G67" s="13"/>
      <c r="H67" s="13"/>
      <c r="I67" s="13"/>
      <c r="J67" s="13"/>
      <c r="K67" s="13"/>
      <c r="L67" s="13"/>
      <c r="M67" s="13"/>
      <c r="N67" s="13"/>
      <c r="O67" s="7"/>
      <c r="P67" s="7"/>
      <c r="Q67" s="7"/>
    </row>
    <row r="68" spans="5:17" x14ac:dyDescent="0.55000000000000004">
      <c r="O68" s="5"/>
      <c r="P68" s="4"/>
      <c r="Q68" s="5"/>
    </row>
    <row r="69" spans="5:17" x14ac:dyDescent="0.55000000000000004">
      <c r="N69" s="3"/>
      <c r="O69" s="3"/>
      <c r="P69" s="3"/>
      <c r="Q6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2021-10-23T07:19:02Z</dcterms:created>
  <dcterms:modified xsi:type="dcterms:W3CDTF">2021-10-30T12:38:00Z</dcterms:modified>
</cp:coreProperties>
</file>